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BS" sheetId="1" r:id="rId1"/>
    <sheet name="P&amp;L" sheetId="2" r:id="rId2"/>
    <sheet name="Equity" sheetId="3" r:id="rId3"/>
    <sheet name="CFS" sheetId="4" r:id="rId4"/>
    <sheet name="Notes" sheetId="5" r:id="rId5"/>
    <sheet name="Additional Info." sheetId="6" r:id="rId6"/>
  </sheets>
  <definedNames>
    <definedName name="_xlnm.Print_Titles" localSheetId="5">'Additional Info.'!$1:$6</definedName>
    <definedName name="_xlnm.Print_Titles" localSheetId="3">'CFS'!$1:$9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<sst xmlns="http://schemas.openxmlformats.org/spreadsheetml/2006/main" count="309" uniqueCount="245">
  <si>
    <t>VTI VINTAGE BHD ( Company No. 589167-W )</t>
  </si>
  <si>
    <t>Condensed Consolidated Balance Sheet</t>
  </si>
  <si>
    <t>Note</t>
  </si>
  <si>
    <t>31 December 2003</t>
  </si>
  <si>
    <t>RM'000</t>
  </si>
  <si>
    <t>Property, plant and equipment</t>
  </si>
  <si>
    <t>Goodwill on consolidation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</si>
  <si>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</si>
  <si>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</si>
  <si>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</si>
  <si>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</si>
  <si>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</si>
  <si>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</si>
  <si>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</si>
  <si>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</si>
  <si>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</si>
  <si>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</si>
  <si>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</si>
  <si>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Financed by :</t>
  </si>
  <si>
    <t>Capital and Reserves</t>
  </si>
  <si>
    <t>Share Capital</t>
  </si>
  <si>
    <t>ICULS</t>
  </si>
  <si>
    <t>Reserves</t>
  </si>
  <si>
    <t>Long Term and Deferred Liabilities</t>
  </si>
  <si>
    <t>Long term borrowings</t>
  </si>
  <si>
    <t>Deferred tax liabilities</t>
  </si>
  <si>
    <t>Net tangible assets per share ( RM )</t>
  </si>
  <si>
    <t>Individual Quarter</t>
  </si>
  <si>
    <t>3 months ended</t>
  </si>
  <si>
    <t>Cumulative Quarter</t>
  </si>
  <si>
    <t>Condensed Consolidated Income Statements</t>
  </si>
  <si>
    <t>Revenue</t>
  </si>
  <si>
    <t>Finance cost</t>
  </si>
  <si>
    <t>Depreciation and amortisation</t>
  </si>
  <si>
    <t>Exceptional items</t>
  </si>
  <si>
    <t>Taxation</t>
  </si>
  <si>
    <t>Minority interests</t>
  </si>
  <si>
    <t>Pre-acquisition profit</t>
  </si>
  <si>
    <t>Extraordinary items</t>
  </si>
  <si>
    <t>Basic earnings per ordinary share (sen)</t>
  </si>
  <si>
    <t>Diluted earnings per ordinary share (sen)</t>
  </si>
  <si>
    <t>Condensed Consolidated Statement of Changes In Equity</t>
  </si>
  <si>
    <t>Ordinary</t>
  </si>
  <si>
    <t>Shares</t>
  </si>
  <si>
    <t>Distributable</t>
  </si>
  <si>
    <t>Retained</t>
  </si>
  <si>
    <t>Earnings</t>
  </si>
  <si>
    <t>Total</t>
  </si>
  <si>
    <t>Issue of securities</t>
  </si>
  <si>
    <t>Condensed Consolidated Cash Flow Statements</t>
  </si>
  <si>
    <t>Net profit for the period</t>
  </si>
  <si>
    <t>Adjustments for :</t>
  </si>
  <si>
    <t>Amortisation and depreciation</t>
  </si>
  <si>
    <t>Interest expenses</t>
  </si>
  <si>
    <t>Changes in working capital</t>
  </si>
  <si>
    <t>Receivables</t>
  </si>
  <si>
    <t>Payables</t>
  </si>
  <si>
    <t>Cash used in operations</t>
  </si>
  <si>
    <t>Tax paid</t>
  </si>
  <si>
    <t>Net cash used in operating activities</t>
  </si>
  <si>
    <t>Cash flows from investing activities</t>
  </si>
  <si>
    <t>Cash flows from operating activities</t>
  </si>
  <si>
    <t>Purchase of property, plant and equitment</t>
  </si>
  <si>
    <t>Net cash used in investing activities</t>
  </si>
  <si>
    <t>Cash flows from financing activities</t>
  </si>
  <si>
    <t>Proceeds from share issued</t>
  </si>
  <si>
    <t>Proceeds from ICULS</t>
  </si>
  <si>
    <t>Proceeds from term loan</t>
  </si>
  <si>
    <t>Repayment of hire purchase creditors</t>
  </si>
  <si>
    <t>Repayment of term loan</t>
  </si>
  <si>
    <t>Interest paid</t>
  </si>
  <si>
    <t>Cash and cash equivalents at the beginning of the period</t>
  </si>
  <si>
    <t>Cash and cash equivalents at the end of the period</t>
  </si>
  <si>
    <t>Note :</t>
  </si>
  <si>
    <t>Cash and cash equivalents included in the cash flow statements comprise the following balance sheet amounts:</t>
  </si>
  <si>
    <t>Notes to the interim financial report</t>
  </si>
  <si>
    <t>1.</t>
  </si>
  <si>
    <t>Basis of preparation</t>
  </si>
  <si>
    <t>2.</t>
  </si>
  <si>
    <t>Auditors' report on the preceding annual financial statements</t>
  </si>
  <si>
    <t>3.</t>
  </si>
  <si>
    <t>Seasonal or cyclical factors</t>
  </si>
  <si>
    <t>4.</t>
  </si>
  <si>
    <t>Unusual items  due to their nature, size or incidence</t>
  </si>
  <si>
    <t>5.</t>
  </si>
  <si>
    <t>Changes in estimates</t>
  </si>
  <si>
    <t>There were no changes in estimates that have had a material effect in the current quarter.</t>
  </si>
  <si>
    <t>6.</t>
  </si>
  <si>
    <t>Debt and equity securities</t>
  </si>
  <si>
    <t>7.</t>
  </si>
  <si>
    <t>Dividends paid</t>
  </si>
  <si>
    <t>8.</t>
  </si>
  <si>
    <t>Segment information</t>
  </si>
  <si>
    <t>9.</t>
  </si>
  <si>
    <t>10.</t>
  </si>
  <si>
    <t>Events subsequent to the balance sheet date</t>
  </si>
  <si>
    <t>11.</t>
  </si>
  <si>
    <t>Changes in composition of the Group</t>
  </si>
  <si>
    <t>There has been no change in the composition of the Group in the current quarter.</t>
  </si>
  <si>
    <t>12.</t>
  </si>
  <si>
    <t>Changes in contingent liabilities</t>
  </si>
  <si>
    <t>13.</t>
  </si>
  <si>
    <t>Related party transactions</t>
  </si>
  <si>
    <t>14.</t>
  </si>
  <si>
    <t>Review of performance</t>
  </si>
  <si>
    <t>15.</t>
  </si>
  <si>
    <t>Variation of results against preceding quarter</t>
  </si>
  <si>
    <t>16.</t>
  </si>
  <si>
    <t>Prospects for the current financial year</t>
  </si>
  <si>
    <t>17.</t>
  </si>
  <si>
    <t>Profit forecast</t>
  </si>
  <si>
    <t>18.</t>
  </si>
  <si>
    <t>Income tax</t>
  </si>
  <si>
    <t xml:space="preserve">  Malaysian - current year</t>
  </si>
  <si>
    <t xml:space="preserve">                      - prior years</t>
  </si>
  <si>
    <t>19.</t>
  </si>
  <si>
    <t>Unquoted investments and properties</t>
  </si>
  <si>
    <t>There were no disposals of unquoted investments and properties during the period under review.</t>
  </si>
  <si>
    <t>20.</t>
  </si>
  <si>
    <t xml:space="preserve">Quoted investments </t>
  </si>
  <si>
    <t>The Group did not deal in any quoted investments.</t>
  </si>
  <si>
    <t>21.</t>
  </si>
  <si>
    <t>22.</t>
  </si>
  <si>
    <t>Borrowings and debt securities</t>
  </si>
  <si>
    <t>Short term borrowings :</t>
  </si>
  <si>
    <t>Secured</t>
  </si>
  <si>
    <t>Unsecured</t>
  </si>
  <si>
    <t>Long term borrowings :</t>
  </si>
  <si>
    <t>23.</t>
  </si>
  <si>
    <t>There were no material instruments with off balance sheet risk issued as at date of this report.</t>
  </si>
  <si>
    <t>24.</t>
  </si>
  <si>
    <t>Changes in material litigation</t>
  </si>
  <si>
    <t>There is no pending material litigation as at the date of this quarterly report.</t>
  </si>
  <si>
    <t>25.</t>
  </si>
  <si>
    <t>Dividends</t>
  </si>
  <si>
    <t>26.</t>
  </si>
  <si>
    <t>Basic earnings per share</t>
  </si>
  <si>
    <t>Basic earnings per share (sen)</t>
  </si>
  <si>
    <t>Diluted earnings per share</t>
  </si>
  <si>
    <t>Diluted earnings per share (sen)</t>
  </si>
  <si>
    <t>( continued )</t>
  </si>
  <si>
    <t>There were no material events subsequent to the end of the quarter under review.</t>
  </si>
  <si>
    <t>Conversion of ICULS to shares</t>
  </si>
  <si>
    <t>Proceeds from hire purchase creditors</t>
  </si>
  <si>
    <t>shares in issue ('000)</t>
  </si>
  <si>
    <t>Weighted average number of ordinary</t>
  </si>
  <si>
    <t>ICULS ('000)</t>
  </si>
  <si>
    <t xml:space="preserve">Adjustment for assumed conversion of </t>
  </si>
  <si>
    <t>Deferred tax</t>
  </si>
  <si>
    <t>No of shares</t>
  </si>
  <si>
    <t>( '000 )</t>
  </si>
  <si>
    <t>Conversion of ICULS</t>
  </si>
  <si>
    <t>Current Quarter</t>
  </si>
  <si>
    <t>Preceding Quarter</t>
  </si>
  <si>
    <t xml:space="preserve">RM'000 </t>
  </si>
  <si>
    <t>Profit before taxation</t>
  </si>
  <si>
    <t>Corporate Proposals</t>
  </si>
  <si>
    <t>(a) Status of corporate proposals</t>
  </si>
  <si>
    <t>(b) Status of utilisation of proceeds</t>
  </si>
  <si>
    <t>Utilisation as at</t>
  </si>
  <si>
    <t>date of report</t>
  </si>
  <si>
    <t xml:space="preserve">As approved by </t>
  </si>
  <si>
    <t>Working capital requirements</t>
  </si>
  <si>
    <t>Listing expenses</t>
  </si>
  <si>
    <t xml:space="preserve">The interim financial report is unaudited and has been prepared in compliance with MASB 26, Interim </t>
  </si>
  <si>
    <t>These explanatory notes to the interim financial statements provide an explanation of events and transactions</t>
  </si>
  <si>
    <t xml:space="preserve">that are significant to an understanding of the changes in the financial position and performance of the Group. </t>
  </si>
  <si>
    <t xml:space="preserve">The accounting policies and methods of computations adopted in this interim financial statements are </t>
  </si>
  <si>
    <t>qualified.</t>
  </si>
  <si>
    <t xml:space="preserve">There were no unusual items affecting assets, liabilities, equity, net income, or cash flows during the three </t>
  </si>
  <si>
    <t xml:space="preserve">There were no issuance, cancellation, repurchase, resale and repayment of debt and equity securities in the </t>
  </si>
  <si>
    <t>current quarter other than the following :</t>
  </si>
  <si>
    <t>No segmental analysis is presented as the Group is primarily engaged in the manufacture and trading of roof</t>
  </si>
  <si>
    <t>tiles.</t>
  </si>
  <si>
    <t xml:space="preserve">The valuations of property, plant and equipments have been brought forward, without amendment from the </t>
  </si>
  <si>
    <t>previous annual report.</t>
  </si>
  <si>
    <t>financial report.</t>
  </si>
  <si>
    <t xml:space="preserve">There were no contingent liabilities nor contingent assets to be disclosed as at the date of this interim </t>
  </si>
  <si>
    <t xml:space="preserve">There was no significant related party transaction in the current quarter except for intra-group purchases of </t>
  </si>
  <si>
    <t>goods.</t>
  </si>
  <si>
    <t xml:space="preserve">Purchase of land, construction of factory </t>
  </si>
  <si>
    <t>building and installation of production line</t>
  </si>
  <si>
    <t xml:space="preserve">Basic earnings per share is calculated by dividing the net profit for the period by weighted average number of </t>
  </si>
  <si>
    <t>ordinary shares in issue during the period.</t>
  </si>
  <si>
    <t xml:space="preserve">number of ordinary shares in issue during the period have been adjusted for the effects of dilutive potential </t>
  </si>
  <si>
    <t>ordinary shares from the conversion of ICULS.</t>
  </si>
  <si>
    <t xml:space="preserve">The notes set out on pages 6 to 10 form an integral part of, and, should be read in conjunction with, this interim </t>
  </si>
  <si>
    <t xml:space="preserve">UNAUDITED INTERIM FINANCIAL REPORT ON CONSOLIDATED RESULTS </t>
  </si>
  <si>
    <t xml:space="preserve">Profit before finance cost, depreciation </t>
  </si>
  <si>
    <t xml:space="preserve">and amortisation, exceptional items, </t>
  </si>
  <si>
    <t xml:space="preserve">taxation, minority interest and </t>
  </si>
  <si>
    <t>extraordinary items</t>
  </si>
  <si>
    <t xml:space="preserve">Profit before taxation, minority interest </t>
  </si>
  <si>
    <t>and extraordinary items</t>
  </si>
  <si>
    <t>Profit after taxation before minority</t>
  </si>
  <si>
    <t>interest and extraordinary items</t>
  </si>
  <si>
    <t xml:space="preserve">Profit after taxation and minority interest </t>
  </si>
  <si>
    <t>before extraordinary items</t>
  </si>
  <si>
    <t>As At 31 March 2004</t>
  </si>
  <si>
    <t>31 March 2003</t>
  </si>
  <si>
    <t>31 March 2004</t>
  </si>
  <si>
    <t>Fixed deposits with licensed banks</t>
  </si>
  <si>
    <t>FOR THE FIRST QUARTER ENDED 31 MARCH 2004</t>
  </si>
  <si>
    <t>For the period ended 31 March 2004</t>
  </si>
  <si>
    <t>31 March</t>
  </si>
  <si>
    <t>At 1 January 2004</t>
  </si>
  <si>
    <t>At 31 March 2004</t>
  </si>
  <si>
    <t>Loss on disposal of fixed assets</t>
  </si>
  <si>
    <t>Interest income</t>
  </si>
  <si>
    <t>Operating profit before working capital changes</t>
  </si>
  <si>
    <t>Proceeds from disposal of property, plant and equipment</t>
  </si>
  <si>
    <t>Interest received</t>
  </si>
  <si>
    <t>Net decrease in cash and cash equivalents</t>
  </si>
  <si>
    <t>Net cash used in financing activities</t>
  </si>
  <si>
    <t>consistent with those adopted in the previous interim reporting for the quarter ended 31 December 2003.</t>
  </si>
  <si>
    <t xml:space="preserve">The auditor's report on the financial statements for the financial year ended 31 December 2003 was not </t>
  </si>
  <si>
    <t>months period ended 31 March 2004.</t>
  </si>
  <si>
    <t>forthcoming Annual General Meeting.</t>
  </si>
  <si>
    <t xml:space="preserve">income  tax  in  respect of  the  financial  year  ended 31 December 2003  for  shareholders' approval at  the </t>
  </si>
  <si>
    <t xml:space="preserve">Hanizam B. Muhammad Ali and Nor Hidaya Bt. Abdul Aziz in connection with the proposed acquisition of </t>
  </si>
  <si>
    <t xml:space="preserve">60% of the issued and paid up capital of AME Asset Holdings Sdn. Bhd. ( Company No. 528386-U ). As at </t>
  </si>
  <si>
    <t>There were no dividends paid during the quarter under review.</t>
  </si>
  <si>
    <t>Net profit for the period (RM'000)</t>
  </si>
  <si>
    <t>The Board of  directors recommend the payment of  a final dividend of  3 sen per ordinary share less  28%</t>
  </si>
  <si>
    <t>Off  balance sheet financial instruments</t>
  </si>
  <si>
    <t xml:space="preserve">On 27 February 2004, the Company has entered into a principal agreement with  Aloysius  Albert  Michael, </t>
  </si>
  <si>
    <t>subsidiary company entitled for the reinvestment allowance.</t>
  </si>
  <si>
    <t>The effective tax rate for the periods presented above is lower than the statutory tax rate principally due to a</t>
  </si>
  <si>
    <t>Financial Reporting and paragraph 9.22 of the Listing Requirements of the BMSB.</t>
  </si>
  <si>
    <t>There was no profit forecast or profit guarantee made during the financial period under review.</t>
  </si>
  <si>
    <t>the SC &amp; BMSB</t>
  </si>
  <si>
    <t>Additional information required by the BMSB's Listing Requirements</t>
  </si>
  <si>
    <t>For the quarter under review, the revenue of the Group is 28% lower compared to the preceding quarter</t>
  </si>
  <si>
    <t xml:space="preserve">For the purpose of calculating diluted earnings per share, the net profit for the period and weighted average </t>
  </si>
  <si>
    <t>The business of the Group is affected by the slowdown of construction activities during the Chinese New</t>
  </si>
  <si>
    <t>Year festive season.</t>
  </si>
  <si>
    <t>the date of this report, the matter is still in progress.</t>
  </si>
  <si>
    <t xml:space="preserve">mainly due to the slowdown in the construction and property development sector caused by the festive </t>
  </si>
  <si>
    <t xml:space="preserve">season and shortage of steel bars. However, profit before taxation is just 1% lower because the whole listing </t>
  </si>
  <si>
    <t>expenses amounting to RM 1.789 million were charged out to the income statement in the preceding quarter.</t>
  </si>
  <si>
    <t xml:space="preserve">For the current quarter, revenue was affected by the slowdown of the construction activities due to the </t>
  </si>
  <si>
    <t xml:space="preserve">shortage of steel bars. As this is the first year of reporting there is no comparative results against the </t>
  </si>
  <si>
    <t>corresponding quarter in the preceding year.</t>
  </si>
  <si>
    <t>Other than that, the directors foresee a reasonable performance for the Group for the current financial year.</t>
  </si>
  <si>
    <t xml:space="preserve">The Directors view that the prolonged steel bar shortage will have a negative impact on the group's revenue.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</si>
</sst>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2">
    <font>
      <sz val="10"/>
      <name val="Arial"/>
      <family val="0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sz val="10"/>
      <color indexed="57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vertical="center"/>
    </xf>
    <xf numFmtId="165" fontId="1" fillId="0" borderId="5" xfId="15" applyNumberFormat="1" applyFont="1" applyBorder="1" applyAlignment="1">
      <alignment vertical="center"/>
    </xf>
    <xf numFmtId="165" fontId="1" fillId="0" borderId="0" xfId="15" applyNumberFormat="1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6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0" fontId="4" fillId="0" borderId="0" xfId="0" applyFont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0" xfId="0" applyFont="1" applyAlignment="1">
      <alignment horizontal="justify" vertical="top"/>
    </xf>
    <xf numFmtId="165" fontId="1" fillId="0" borderId="0" xfId="15" applyNumberFormat="1" applyFont="1" applyAlignment="1">
      <alignment horizontal="justify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1" fillId="0" borderId="0" xfId="15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43" fontId="1" fillId="0" borderId="0" xfId="15" applyFont="1" applyAlignment="1">
      <alignment vertic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/>
    </xf>
    <xf numFmtId="15" fontId="4" fillId="0" borderId="0" xfId="0" applyNumberFormat="1" applyFont="1" applyAlignment="1" quotePrefix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3" fontId="1" fillId="0" borderId="1" xfId="15" applyFont="1" applyBorder="1" applyAlignment="1">
      <alignment/>
    </xf>
    <xf numFmtId="165" fontId="1" fillId="0" borderId="1" xfId="0" applyNumberFormat="1" applyFont="1" applyBorder="1" applyAlignment="1">
      <alignment/>
    </xf>
    <xf numFmtId="15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0" xfId="15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 vertical="top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65" fontId="1" fillId="0" borderId="5" xfId="15" applyNumberFormat="1" applyFont="1" applyBorder="1" applyAlignment="1">
      <alignment horizontal="justify" vertical="top"/>
    </xf>
    <xf numFmtId="165" fontId="1" fillId="0" borderId="0" xfId="15" applyNumberFormat="1" applyFont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165" fontId="1" fillId="0" borderId="1" xfId="15" applyNumberFormat="1" applyFont="1" applyFill="1" applyBorder="1" applyAlignment="1">
      <alignment vertical="top"/>
    </xf>
    <xf numFmtId="165" fontId="1" fillId="0" borderId="0" xfId="15" applyNumberFormat="1" applyFont="1" applyFill="1" applyAlignment="1">
      <alignment vertical="top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2" fontId="1" fillId="0" borderId="0" xfId="0" applyNumberFormat="1" applyFont="1" applyAlignment="1">
      <alignment horizontal="justify" vertical="top"/>
    </xf>
    <xf numFmtId="0" fontId="1" fillId="0" borderId="0" xfId="0" applyFont="1" applyFill="1" applyAlignment="1">
      <alignment vertical="top"/>
    </xf>
    <xf numFmtId="165" fontId="1" fillId="0" borderId="1" xfId="15" applyNumberFormat="1" applyFont="1" applyBorder="1" applyAlignment="1">
      <alignment horizontal="right" vertical="center"/>
    </xf>
    <xf numFmtId="165" fontId="1" fillId="0" borderId="5" xfId="15" applyNumberFormat="1" applyFont="1" applyBorder="1" applyAlignment="1">
      <alignment horizontal="right" vertical="center"/>
    </xf>
    <xf numFmtId="165" fontId="1" fillId="0" borderId="0" xfId="15" applyNumberFormat="1" applyFont="1" applyAlignment="1">
      <alignment/>
    </xf>
    <xf numFmtId="0" fontId="6" fillId="0" borderId="0" xfId="0" applyFont="1" applyAlignment="1">
      <alignment/>
    </xf>
    <xf numFmtId="165" fontId="1" fillId="0" borderId="0" xfId="15" applyNumberFormat="1" applyFont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justify"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justify" vertical="top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2">
      <selection activeCell="C25" sqref="C25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">
        <v>0</v>
      </c>
      <c r="B1" s="5"/>
    </row>
    <row r="2" spans="1:7" ht="16.5" customHeight="1">
      <c r="A2" s="81" t="s">
        <v>187</v>
      </c>
      <c r="B2" s="82"/>
      <c r="C2" s="82"/>
      <c r="D2" s="82"/>
      <c r="E2" s="82"/>
      <c r="F2" s="82"/>
      <c r="G2" s="82"/>
    </row>
    <row r="3" ht="18" customHeight="1">
      <c r="A3" s="76" t="s">
        <v>202</v>
      </c>
    </row>
    <row r="4" ht="18" customHeight="1">
      <c r="A4" s="76"/>
    </row>
    <row r="5" spans="1:2" ht="15.75">
      <c r="A5" s="18" t="s">
        <v>1</v>
      </c>
      <c r="B5" s="4"/>
    </row>
    <row r="6" spans="1:2" ht="15">
      <c r="A6" s="19" t="s">
        <v>198</v>
      </c>
      <c r="B6" s="3"/>
    </row>
    <row r="8" spans="3:7" ht="12.75">
      <c r="C8" s="9" t="s">
        <v>2</v>
      </c>
      <c r="D8" s="5"/>
      <c r="E8" s="21" t="s">
        <v>200</v>
      </c>
      <c r="F8" s="9"/>
      <c r="G8" s="21" t="s">
        <v>199</v>
      </c>
    </row>
    <row r="9" spans="3:7" ht="12.75">
      <c r="C9" s="9"/>
      <c r="D9" s="5"/>
      <c r="E9" s="9" t="s">
        <v>4</v>
      </c>
      <c r="F9" s="9"/>
      <c r="G9" s="9" t="s">
        <v>4</v>
      </c>
    </row>
    <row r="10" spans="5:7" ht="12.75">
      <c r="E10" s="7"/>
      <c r="F10" s="7"/>
      <c r="G10" s="7"/>
    </row>
    <row r="11" spans="1:7" ht="12.75">
      <c r="A11" s="5" t="s">
        <v>5</v>
      </c>
      <c r="B11" s="5"/>
      <c r="C11" s="2">
        <v>9</v>
      </c>
      <c r="E11" s="7">
        <v>36813</v>
      </c>
      <c r="F11" s="7"/>
      <c r="G11" s="7">
        <v>0</v>
      </c>
    </row>
    <row r="12" spans="5:7" ht="12.75">
      <c r="E12" s="7"/>
      <c r="F12" s="7"/>
      <c r="G12" s="7"/>
    </row>
    <row r="13" spans="1:7" ht="12.75">
      <c r="A13" s="5" t="s">
        <v>6</v>
      </c>
      <c r="B13" s="5"/>
      <c r="E13" s="7">
        <v>24091</v>
      </c>
      <c r="F13" s="7"/>
      <c r="G13" s="7">
        <v>0</v>
      </c>
    </row>
    <row r="14" spans="5:7" ht="12.75">
      <c r="E14" s="8"/>
      <c r="F14" s="7"/>
      <c r="G14" s="8"/>
    </row>
    <row r="15" spans="5:7" ht="12.75">
      <c r="E15" s="7">
        <f>SUM(E11:E14)</f>
        <v>60904</v>
      </c>
      <c r="F15" s="7"/>
      <c r="G15" s="7">
        <f>SUM(G11:G14)</f>
        <v>0</v>
      </c>
    </row>
    <row r="16" spans="1:7" ht="12.75">
      <c r="A16" s="5" t="s">
        <v>7</v>
      </c>
      <c r="B16" s="5"/>
      <c r="E16" s="7"/>
      <c r="F16" s="7"/>
      <c r="G16" s="7"/>
    </row>
    <row r="17" spans="2:7" ht="12.75">
      <c r="B17" s="1" t="s">
        <v>8</v>
      </c>
      <c r="E17" s="10">
        <v>3235</v>
      </c>
      <c r="F17" s="7"/>
      <c r="G17" s="10">
        <v>0</v>
      </c>
    </row>
    <row r="18" spans="2:7" ht="12.75">
      <c r="B18" s="1" t="s">
        <v>9</v>
      </c>
      <c r="E18" s="11">
        <v>18172</v>
      </c>
      <c r="F18" s="7"/>
      <c r="G18" s="11">
        <v>0</v>
      </c>
    </row>
    <row r="19" spans="2:7" ht="12.75">
      <c r="B19" s="1" t="s">
        <v>10</v>
      </c>
      <c r="E19" s="11">
        <v>3502</v>
      </c>
      <c r="F19" s="7"/>
      <c r="G19" s="11">
        <v>0</v>
      </c>
    </row>
    <row r="20" spans="2:7" ht="12.75">
      <c r="B20" s="1" t="s">
        <v>201</v>
      </c>
      <c r="E20" s="11">
        <v>2500</v>
      </c>
      <c r="F20" s="7"/>
      <c r="G20" s="11"/>
    </row>
    <row r="21" spans="2:7" ht="12.75">
      <c r="B21" s="1" t="s">
        <v>11</v>
      </c>
      <c r="E21" s="12">
        <v>886</v>
      </c>
      <c r="F21" s="7"/>
      <c r="G21" s="12">
        <v>0</v>
      </c>
    </row>
    <row r="22" spans="5:7" ht="12.75">
      <c r="E22" s="12">
        <f>SUM(E17:E21)</f>
        <v>28295</v>
      </c>
      <c r="F22" s="7"/>
      <c r="G22" s="12">
        <f>SUM(G17:G21)</f>
        <v>0</v>
      </c>
    </row>
    <row r="23" spans="5:7" ht="12.75">
      <c r="E23" s="7"/>
      <c r="F23" s="7"/>
      <c r="G23" s="7"/>
    </row>
    <row r="24" spans="1:7" ht="12.75">
      <c r="A24" s="5" t="s">
        <v>12</v>
      </c>
      <c r="E24" s="7"/>
      <c r="F24" s="7"/>
      <c r="G24" s="7"/>
    </row>
    <row r="25" spans="2:7" ht="12.75">
      <c r="B25" s="1" t="s">
        <v>13</v>
      </c>
      <c r="E25" s="10">
        <v>3464</v>
      </c>
      <c r="F25" s="7"/>
      <c r="G25" s="10">
        <v>0</v>
      </c>
    </row>
    <row r="26" spans="2:7" ht="12.75">
      <c r="B26" s="1" t="s">
        <v>14</v>
      </c>
      <c r="E26" s="11">
        <v>449</v>
      </c>
      <c r="F26" s="7"/>
      <c r="G26" s="11">
        <v>0</v>
      </c>
    </row>
    <row r="27" spans="2:7" ht="12.75">
      <c r="B27" s="1" t="s">
        <v>15</v>
      </c>
      <c r="C27" s="2">
        <v>22</v>
      </c>
      <c r="E27" s="11">
        <v>3136</v>
      </c>
      <c r="F27" s="7"/>
      <c r="G27" s="11">
        <v>0</v>
      </c>
    </row>
    <row r="28" spans="2:7" ht="12.75">
      <c r="B28" s="1" t="s">
        <v>16</v>
      </c>
      <c r="E28" s="12">
        <v>474</v>
      </c>
      <c r="F28" s="7"/>
      <c r="G28" s="12">
        <v>0</v>
      </c>
    </row>
    <row r="29" spans="5:7" ht="12.75">
      <c r="E29" s="12">
        <f>SUM(E25:E28)</f>
        <v>7523</v>
      </c>
      <c r="F29" s="7"/>
      <c r="G29" s="12">
        <f>SUM(G25:G28)</f>
        <v>0</v>
      </c>
    </row>
    <row r="30" spans="5:7" ht="12.75">
      <c r="E30" s="7"/>
      <c r="F30" s="7"/>
      <c r="G30" s="7"/>
    </row>
    <row r="31" spans="1:7" ht="12.75">
      <c r="A31" s="5" t="s">
        <v>17</v>
      </c>
      <c r="E31" s="7">
        <f>E22-E29</f>
        <v>20772</v>
      </c>
      <c r="F31" s="7"/>
      <c r="G31" s="7">
        <f>G22-G29</f>
        <v>0</v>
      </c>
    </row>
    <row r="32" spans="5:7" ht="12.75">
      <c r="E32" s="13"/>
      <c r="F32" s="7"/>
      <c r="G32" s="7"/>
    </row>
    <row r="33" spans="5:7" s="14" customFormat="1" ht="18.75" customHeight="1">
      <c r="E33" s="15">
        <f>E15+E31</f>
        <v>81676</v>
      </c>
      <c r="F33" s="16"/>
      <c r="G33" s="15">
        <f>G15+G31</f>
        <v>0</v>
      </c>
    </row>
    <row r="34" spans="1:7" ht="12.75">
      <c r="A34" s="1" t="s">
        <v>18</v>
      </c>
      <c r="E34" s="7"/>
      <c r="F34" s="7"/>
      <c r="G34" s="7"/>
    </row>
    <row r="35" spans="5:7" ht="12.75">
      <c r="E35" s="7"/>
      <c r="F35" s="7"/>
      <c r="G35" s="7"/>
    </row>
    <row r="36" spans="1:7" ht="12.75">
      <c r="A36" s="5" t="s">
        <v>19</v>
      </c>
      <c r="E36" s="7"/>
      <c r="F36" s="7"/>
      <c r="G36" s="7"/>
    </row>
    <row r="37" spans="2:7" ht="12.75">
      <c r="B37" s="1" t="s">
        <v>20</v>
      </c>
      <c r="E37" s="7">
        <v>96443</v>
      </c>
      <c r="F37" s="7"/>
      <c r="G37" s="7">
        <v>0</v>
      </c>
    </row>
    <row r="38" spans="2:7" ht="12.75">
      <c r="B38" s="1" t="s">
        <v>21</v>
      </c>
      <c r="E38" s="7">
        <v>1043</v>
      </c>
      <c r="F38" s="7"/>
      <c r="G38" s="7">
        <v>0</v>
      </c>
    </row>
    <row r="39" spans="2:7" ht="12.75">
      <c r="B39" s="1" t="s">
        <v>22</v>
      </c>
      <c r="E39" s="8">
        <f>-24769+1401</f>
        <v>-23368</v>
      </c>
      <c r="F39" s="7"/>
      <c r="G39" s="8">
        <v>0</v>
      </c>
    </row>
    <row r="40" spans="5:7" ht="12.75">
      <c r="E40" s="7">
        <f>SUM(E37:E39)</f>
        <v>74118</v>
      </c>
      <c r="F40" s="7"/>
      <c r="G40" s="7">
        <f>SUM(G37:G39)</f>
        <v>0</v>
      </c>
    </row>
    <row r="41" spans="5:7" ht="12.75">
      <c r="E41" s="7"/>
      <c r="F41" s="7"/>
      <c r="G41" s="7"/>
    </row>
    <row r="42" spans="1:7" ht="12.75">
      <c r="A42" s="5" t="s">
        <v>23</v>
      </c>
      <c r="E42" s="6"/>
      <c r="F42" s="6"/>
      <c r="G42" s="6"/>
    </row>
    <row r="43" spans="2:7" ht="12.75">
      <c r="B43" s="1" t="s">
        <v>24</v>
      </c>
      <c r="C43" s="2">
        <v>22</v>
      </c>
      <c r="E43" s="10">
        <v>5558</v>
      </c>
      <c r="F43" s="7"/>
      <c r="G43" s="10">
        <v>0</v>
      </c>
    </row>
    <row r="44" spans="2:7" ht="12.75">
      <c r="B44" s="1" t="s">
        <v>25</v>
      </c>
      <c r="E44" s="12">
        <v>2000</v>
      </c>
      <c r="F44" s="7"/>
      <c r="G44" s="12">
        <v>0</v>
      </c>
    </row>
    <row r="45" spans="5:7" ht="12.75">
      <c r="E45" s="12">
        <f>SUM(E43:E44)</f>
        <v>7558</v>
      </c>
      <c r="F45" s="7"/>
      <c r="G45" s="12">
        <f>SUM(G43:G44)</f>
        <v>0</v>
      </c>
    </row>
    <row r="46" spans="5:7" ht="12.75">
      <c r="E46" s="7"/>
      <c r="F46" s="7"/>
      <c r="G46" s="7"/>
    </row>
    <row r="47" spans="5:7" s="14" customFormat="1" ht="18.75" customHeight="1">
      <c r="E47" s="15">
        <f>E40+E45</f>
        <v>81676</v>
      </c>
      <c r="F47" s="16"/>
      <c r="G47" s="15">
        <f>G40+G45</f>
        <v>0</v>
      </c>
    </row>
    <row r="48" spans="5:7" ht="12.75">
      <c r="E48" s="7"/>
      <c r="F48" s="7"/>
      <c r="G48" s="7"/>
    </row>
    <row r="49" spans="1:7" ht="12.75">
      <c r="A49" s="1" t="s">
        <v>26</v>
      </c>
      <c r="E49" s="6">
        <v>0.51</v>
      </c>
      <c r="F49" s="6"/>
      <c r="G49" s="6">
        <v>0</v>
      </c>
    </row>
    <row r="51" spans="1:7" ht="12.75">
      <c r="A51" s="83" t="s">
        <v>186</v>
      </c>
      <c r="B51" s="82"/>
      <c r="C51" s="82"/>
      <c r="D51" s="82"/>
      <c r="E51" s="82"/>
      <c r="F51" s="82"/>
      <c r="G51" s="82"/>
    </row>
    <row r="52" ht="12.75">
      <c r="A52" s="1" t="s">
        <v>176</v>
      </c>
    </row>
  </sheetData>
  <mergeCells count="2">
    <mergeCell ref="A2:G2"/>
    <mergeCell ref="A51:G51"/>
  </mergeCells>
  <printOptions horizontalCentered="1"/>
  <pageMargins left="0.65" right="0.65" top="1" bottom="1" header="0.5" footer="0.5"/>
  <pageSetup firstPageNumber="1" useFirstPageNumber="1" horizontalDpi="600" verticalDpi="600" orientation="portrait" paperSize="9" r:id="rId1"/>
  <headerFooter alignWithMargins="0">
    <oddFooter>&amp;R&amp;"Times New Roman,Regular"Page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7">
      <selection activeCell="A37" sqref="A37"/>
    </sheetView>
  </sheetViews>
  <sheetFormatPr defaultColWidth="9.140625" defaultRowHeight="12.75"/>
  <cols>
    <col min="1" max="1" width="33.57421875" style="1" customWidth="1"/>
    <col min="2" max="2" width="6.7109375" style="1" customWidth="1"/>
    <col min="3" max="4" width="11.7109375" style="1" customWidth="1"/>
    <col min="5" max="5" width="3.28125" style="1" customWidth="1"/>
    <col min="6" max="7" width="11.7109375" style="1" customWidth="1"/>
    <col min="8" max="16384" width="9.140625" style="1" customWidth="1"/>
  </cols>
  <sheetData>
    <row r="1" ht="20.25">
      <c r="A1" s="17" t="str">
        <f>'BS'!A1</f>
        <v>VTI VINTAGE BHD ( Company No. 589167-W )</v>
      </c>
    </row>
    <row r="2" spans="1:7" ht="16.5" customHeight="1">
      <c r="A2" s="81" t="str">
        <f>'BS'!A2</f>
        <v>UNAUDITED INTERIM FINANCIAL REPORT ON CONSOLIDATED RESULTS </v>
      </c>
      <c r="B2" s="82"/>
      <c r="C2" s="82"/>
      <c r="D2" s="82"/>
      <c r="E2" s="82"/>
      <c r="F2" s="82"/>
      <c r="G2" s="82"/>
    </row>
    <row r="3" spans="1:7" ht="16.5" customHeight="1">
      <c r="A3" s="81" t="str">
        <f>'BS'!A3</f>
        <v>FOR THE FIRST QUARTER ENDED 31 MARCH 2004</v>
      </c>
      <c r="B3" s="82"/>
      <c r="C3" s="82"/>
      <c r="D3" s="82"/>
      <c r="E3" s="82"/>
      <c r="F3" s="82"/>
      <c r="G3" s="82"/>
    </row>
    <row r="4" ht="18" customHeight="1">
      <c r="C4" s="2"/>
    </row>
    <row r="5" spans="1:3" ht="15.75">
      <c r="A5" s="18" t="s">
        <v>30</v>
      </c>
      <c r="B5" s="4"/>
      <c r="C5" s="2"/>
    </row>
    <row r="6" spans="1:3" ht="15">
      <c r="A6" s="19" t="s">
        <v>203</v>
      </c>
      <c r="B6" s="3"/>
      <c r="C6" s="2"/>
    </row>
    <row r="7" spans="3:7" ht="12.75">
      <c r="C7" s="84" t="s">
        <v>27</v>
      </c>
      <c r="D7" s="84"/>
      <c r="F7" s="84" t="s">
        <v>29</v>
      </c>
      <c r="G7" s="84"/>
    </row>
    <row r="8" spans="3:7" ht="12.75">
      <c r="C8" s="84" t="s">
        <v>28</v>
      </c>
      <c r="D8" s="84"/>
      <c r="F8" s="84" t="s">
        <v>28</v>
      </c>
      <c r="G8" s="84"/>
    </row>
    <row r="9" spans="3:7" ht="12.75">
      <c r="C9" s="20" t="s">
        <v>204</v>
      </c>
      <c r="D9" s="20" t="s">
        <v>204</v>
      </c>
      <c r="E9" s="2"/>
      <c r="F9" s="20" t="s">
        <v>204</v>
      </c>
      <c r="G9" s="20" t="s">
        <v>204</v>
      </c>
    </row>
    <row r="10" spans="3:7" ht="12.75">
      <c r="C10" s="9">
        <v>2004</v>
      </c>
      <c r="D10" s="9">
        <v>2003</v>
      </c>
      <c r="E10" s="2"/>
      <c r="F10" s="9">
        <v>2004</v>
      </c>
      <c r="G10" s="9">
        <v>2003</v>
      </c>
    </row>
    <row r="11" spans="2:7" ht="12.75">
      <c r="B11" s="9" t="s">
        <v>2</v>
      </c>
      <c r="C11" s="9" t="s">
        <v>4</v>
      </c>
      <c r="D11" s="9" t="s">
        <v>4</v>
      </c>
      <c r="E11" s="2"/>
      <c r="F11" s="9" t="s">
        <v>4</v>
      </c>
      <c r="G11" s="9" t="s">
        <v>4</v>
      </c>
    </row>
    <row r="13" spans="1:7" s="14" customFormat="1" ht="18.75" customHeight="1">
      <c r="A13" s="24" t="s">
        <v>31</v>
      </c>
      <c r="C13" s="25">
        <v>7653</v>
      </c>
      <c r="D13" s="25">
        <v>0</v>
      </c>
      <c r="F13" s="25">
        <v>7653</v>
      </c>
      <c r="G13" s="25">
        <v>0</v>
      </c>
    </row>
    <row r="14" spans="3:7" ht="12.75">
      <c r="C14" s="7"/>
      <c r="D14" s="7"/>
      <c r="F14" s="7"/>
      <c r="G14" s="7"/>
    </row>
    <row r="15" spans="1:2" ht="12.75">
      <c r="A15" s="22" t="s">
        <v>188</v>
      </c>
      <c r="B15" s="2"/>
    </row>
    <row r="16" spans="1:7" ht="12.75">
      <c r="A16" s="22" t="s">
        <v>189</v>
      </c>
      <c r="B16" s="2"/>
      <c r="C16" s="7"/>
      <c r="D16" s="7"/>
      <c r="F16" s="7"/>
      <c r="G16" s="7"/>
    </row>
    <row r="17" spans="1:7" ht="12.75">
      <c r="A17" s="22" t="s">
        <v>190</v>
      </c>
      <c r="B17" s="2"/>
      <c r="C17" s="7"/>
      <c r="D17" s="7"/>
      <c r="F17" s="7"/>
      <c r="G17" s="7"/>
    </row>
    <row r="18" spans="1:7" ht="12.75">
      <c r="A18" s="22" t="s">
        <v>191</v>
      </c>
      <c r="B18" s="2"/>
      <c r="C18" s="7">
        <f>C24-C21-C20-C19</f>
        <v>2504</v>
      </c>
      <c r="D18" s="7">
        <f>D24-D21-D20-D19</f>
        <v>0</v>
      </c>
      <c r="F18" s="7">
        <f>F24-F21-F20-F19</f>
        <v>2504</v>
      </c>
      <c r="G18" s="7">
        <v>0</v>
      </c>
    </row>
    <row r="19" spans="1:7" ht="12.75">
      <c r="A19" s="1" t="s">
        <v>32</v>
      </c>
      <c r="B19" s="2"/>
      <c r="C19" s="7">
        <v>-118</v>
      </c>
      <c r="D19" s="7">
        <v>0</v>
      </c>
      <c r="F19" s="7">
        <v>-118</v>
      </c>
      <c r="G19" s="7">
        <v>0</v>
      </c>
    </row>
    <row r="20" spans="1:7" ht="12.75">
      <c r="A20" s="1" t="s">
        <v>33</v>
      </c>
      <c r="B20" s="2"/>
      <c r="C20" s="7">
        <v>-695</v>
      </c>
      <c r="D20" s="7">
        <v>0</v>
      </c>
      <c r="F20" s="7">
        <v>-695</v>
      </c>
      <c r="G20" s="7">
        <v>0</v>
      </c>
    </row>
    <row r="21" spans="1:7" ht="12.75">
      <c r="A21" s="1" t="s">
        <v>34</v>
      </c>
      <c r="B21" s="2"/>
      <c r="C21" s="8">
        <v>0</v>
      </c>
      <c r="D21" s="8">
        <v>0</v>
      </c>
      <c r="F21" s="8">
        <v>0</v>
      </c>
      <c r="G21" s="8">
        <v>0</v>
      </c>
    </row>
    <row r="22" spans="2:7" ht="12.75">
      <c r="B22" s="2"/>
      <c r="C22" s="7"/>
      <c r="D22" s="7"/>
      <c r="F22" s="7"/>
      <c r="G22" s="7"/>
    </row>
    <row r="23" spans="1:2" ht="12.75">
      <c r="A23" s="22" t="s">
        <v>192</v>
      </c>
      <c r="B23" s="2"/>
    </row>
    <row r="24" spans="1:7" ht="12.75">
      <c r="A24" s="22" t="s">
        <v>193</v>
      </c>
      <c r="B24" s="2"/>
      <c r="C24" s="7">
        <v>1691</v>
      </c>
      <c r="D24" s="7">
        <v>0</v>
      </c>
      <c r="F24" s="7">
        <v>1691</v>
      </c>
      <c r="G24" s="7">
        <v>0</v>
      </c>
    </row>
    <row r="25" spans="1:7" ht="12.75">
      <c r="A25" s="23" t="s">
        <v>35</v>
      </c>
      <c r="B25" s="2">
        <v>18</v>
      </c>
      <c r="C25" s="8">
        <v>-290</v>
      </c>
      <c r="D25" s="8">
        <v>0</v>
      </c>
      <c r="F25" s="8">
        <v>-290</v>
      </c>
      <c r="G25" s="8">
        <v>0</v>
      </c>
    </row>
    <row r="26" spans="1:7" ht="12.75">
      <c r="A26" s="22"/>
      <c r="B26" s="2"/>
      <c r="C26" s="7"/>
      <c r="D26" s="7"/>
      <c r="F26" s="7"/>
      <c r="G26" s="7"/>
    </row>
    <row r="27" spans="1:2" ht="12.75">
      <c r="A27" s="22" t="s">
        <v>194</v>
      </c>
      <c r="B27" s="2"/>
    </row>
    <row r="28" spans="1:7" ht="12.75">
      <c r="A28" s="22" t="s">
        <v>195</v>
      </c>
      <c r="B28" s="2"/>
      <c r="C28" s="7">
        <f>SUM(C22:C25)</f>
        <v>1401</v>
      </c>
      <c r="D28" s="7">
        <f>SUM(D22:D25)</f>
        <v>0</v>
      </c>
      <c r="F28" s="7">
        <f>SUM(F22:F25)</f>
        <v>1401</v>
      </c>
      <c r="G28" s="7">
        <f>SUM(G22:G25)</f>
        <v>0</v>
      </c>
    </row>
    <row r="29" spans="1:7" ht="12.75">
      <c r="A29" s="1" t="s">
        <v>36</v>
      </c>
      <c r="B29" s="2"/>
      <c r="C29" s="7">
        <v>0</v>
      </c>
      <c r="D29" s="7">
        <v>0</v>
      </c>
      <c r="F29" s="7">
        <v>0</v>
      </c>
      <c r="G29" s="7">
        <v>0</v>
      </c>
    </row>
    <row r="30" spans="1:7" ht="12.75">
      <c r="A30" s="1" t="s">
        <v>37</v>
      </c>
      <c r="B30" s="2"/>
      <c r="C30" s="8">
        <v>0</v>
      </c>
      <c r="D30" s="8">
        <v>0</v>
      </c>
      <c r="F30" s="8">
        <v>0</v>
      </c>
      <c r="G30" s="8">
        <v>0</v>
      </c>
    </row>
    <row r="31" spans="2:7" ht="12.75">
      <c r="B31" s="2"/>
      <c r="C31" s="7"/>
      <c r="D31" s="7"/>
      <c r="F31" s="7"/>
      <c r="G31" s="7"/>
    </row>
    <row r="32" spans="1:2" ht="12.75" customHeight="1">
      <c r="A32" s="22" t="s">
        <v>196</v>
      </c>
      <c r="B32" s="2"/>
    </row>
    <row r="33" spans="1:7" ht="12.75">
      <c r="A33" s="22" t="s">
        <v>197</v>
      </c>
      <c r="B33" s="2"/>
      <c r="C33" s="7">
        <f>SUM(C28:C30)</f>
        <v>1401</v>
      </c>
      <c r="D33" s="7">
        <f>SUM(D28:D30)</f>
        <v>0</v>
      </c>
      <c r="F33" s="7">
        <f>SUM(F28:F30)</f>
        <v>1401</v>
      </c>
      <c r="G33" s="7">
        <f>SUM(G28:G30)</f>
        <v>0</v>
      </c>
    </row>
    <row r="34" spans="1:7" ht="12.75">
      <c r="A34" s="1" t="s">
        <v>38</v>
      </c>
      <c r="B34" s="2"/>
      <c r="C34" s="7">
        <v>0</v>
      </c>
      <c r="D34" s="7">
        <v>0</v>
      </c>
      <c r="F34" s="7">
        <v>0</v>
      </c>
      <c r="G34" s="7">
        <v>0</v>
      </c>
    </row>
    <row r="35" spans="2:7" ht="12.75">
      <c r="B35" s="2"/>
      <c r="C35" s="7"/>
      <c r="D35" s="7"/>
      <c r="F35" s="7"/>
      <c r="G35" s="7"/>
    </row>
    <row r="36" spans="1:7" s="14" customFormat="1" ht="18.75" customHeight="1">
      <c r="A36" s="24" t="s">
        <v>50</v>
      </c>
      <c r="B36" s="37"/>
      <c r="C36" s="15">
        <f>SUM(C33:C35)</f>
        <v>1401</v>
      </c>
      <c r="D36" s="15">
        <f>SUM(D33:D35)</f>
        <v>0</v>
      </c>
      <c r="F36" s="15">
        <f>SUM(F33:F35)</f>
        <v>1401</v>
      </c>
      <c r="G36" s="15">
        <f>SUM(G33:G35)</f>
        <v>0</v>
      </c>
    </row>
    <row r="37" ht="12.75">
      <c r="B37" s="2"/>
    </row>
    <row r="38" spans="1:7" ht="12.75">
      <c r="A38" s="1" t="s">
        <v>39</v>
      </c>
      <c r="B38" s="2">
        <v>26</v>
      </c>
      <c r="C38" s="53">
        <f>'Additional Info.'!C105</f>
        <v>1.458751991337033</v>
      </c>
      <c r="D38" s="53">
        <v>0</v>
      </c>
      <c r="E38" s="53"/>
      <c r="F38" s="53">
        <f>'Additional Info.'!F105</f>
        <v>1.458751991337033</v>
      </c>
      <c r="G38" s="6">
        <v>0</v>
      </c>
    </row>
    <row r="39" spans="1:7" ht="12.75">
      <c r="A39" s="1" t="s">
        <v>40</v>
      </c>
      <c r="B39" s="2">
        <v>26</v>
      </c>
      <c r="C39" s="54">
        <f>'Additional Info.'!C122</f>
        <v>1.4430802191916279</v>
      </c>
      <c r="D39" s="54">
        <v>0</v>
      </c>
      <c r="E39" s="55"/>
      <c r="F39" s="54">
        <f>'Additional Info.'!F122</f>
        <v>1.4430802191916279</v>
      </c>
      <c r="G39" s="52">
        <v>0</v>
      </c>
    </row>
    <row r="40" spans="3:6" ht="12.75">
      <c r="C40" s="55"/>
      <c r="D40" s="55"/>
      <c r="E40" s="55"/>
      <c r="F40" s="55"/>
    </row>
    <row r="41" spans="1:7" ht="12.75">
      <c r="A41" s="83" t="str">
        <f>'BS'!A51</f>
        <v>The notes set out on pages 6 to 10 form an integral part of, and, should be read in conjunction with, this interim </v>
      </c>
      <c r="B41" s="83"/>
      <c r="C41" s="83"/>
      <c r="D41" s="83"/>
      <c r="E41" s="83"/>
      <c r="F41" s="83"/>
      <c r="G41" s="83"/>
    </row>
    <row r="42" spans="1:7" ht="12.75">
      <c r="A42" s="83" t="str">
        <f>'BS'!A52</f>
        <v>financial report.</v>
      </c>
      <c r="B42" s="83"/>
      <c r="C42" s="83"/>
      <c r="D42" s="83"/>
      <c r="E42" s="83"/>
      <c r="F42" s="83"/>
      <c r="G42" s="83"/>
    </row>
  </sheetData>
  <mergeCells count="8">
    <mergeCell ref="A42:G42"/>
    <mergeCell ref="A3:G3"/>
    <mergeCell ref="A41:G41"/>
    <mergeCell ref="A2:G2"/>
    <mergeCell ref="C7:D7"/>
    <mergeCell ref="C8:D8"/>
    <mergeCell ref="F7:G7"/>
    <mergeCell ref="F8:G8"/>
  </mergeCells>
  <printOptions horizontalCentered="1"/>
  <pageMargins left="0.65" right="0.65" top="1" bottom="1" header="0.5" footer="0.5"/>
  <pageSetup firstPageNumber="2" useFirstPageNumber="1" horizontalDpi="600" verticalDpi="600" orientation="portrait" paperSize="9" r:id="rId1"/>
  <headerFooter alignWithMargins="0">
    <oddFooter>&amp;R&amp;"Times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5">
      <selection activeCell="A17" sqref="A17"/>
    </sheetView>
  </sheetViews>
  <sheetFormatPr defaultColWidth="9.140625" defaultRowHeight="12.75"/>
  <cols>
    <col min="1" max="1" width="36.7109375" style="1" customWidth="1"/>
    <col min="2" max="2" width="7.7109375" style="1" customWidth="1"/>
    <col min="3" max="3" width="2.7109375" style="1" customWidth="1"/>
    <col min="4" max="4" width="15.57421875" style="1" customWidth="1"/>
    <col min="5" max="5" width="3.7109375" style="28" customWidth="1"/>
    <col min="6" max="6" width="15.57421875" style="1" customWidth="1"/>
    <col min="7" max="7" width="3.7109375" style="28" customWidth="1"/>
    <col min="8" max="8" width="15.57421875" style="1" customWidth="1"/>
    <col min="9" max="9" width="3.7109375" style="28" customWidth="1"/>
    <col min="10" max="10" width="15.57421875" style="1" customWidth="1"/>
    <col min="11" max="11" width="9.7109375" style="1" customWidth="1"/>
    <col min="12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11" ht="16.5" customHeight="1">
      <c r="A2" s="81" t="str">
        <f>'BS'!A2</f>
        <v>UNAUDITED INTERIM FINANCIAL REPORT ON CONSOLIDATED RESULTS 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6.5" customHeight="1">
      <c r="A3" s="81" t="str">
        <f>'BS'!A3</f>
        <v>FOR THE FIRST QUARTER ENDED 31 MARCH 2004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ht="18" customHeight="1">
      <c r="C4" s="2"/>
    </row>
    <row r="5" spans="1:3" ht="15.75">
      <c r="A5" s="18" t="s">
        <v>41</v>
      </c>
      <c r="B5" s="4"/>
      <c r="C5" s="2"/>
    </row>
    <row r="6" spans="1:3" ht="15">
      <c r="A6" s="19" t="str">
        <f>'BS'!A6</f>
        <v>As At 31 March 2004</v>
      </c>
      <c r="B6" s="3"/>
      <c r="C6" s="2"/>
    </row>
    <row r="7" spans="4:10" ht="12.75">
      <c r="D7" s="9"/>
      <c r="E7" s="29"/>
      <c r="F7" s="9"/>
      <c r="G7" s="29"/>
      <c r="H7" s="9" t="s">
        <v>44</v>
      </c>
      <c r="I7" s="29"/>
      <c r="J7" s="9"/>
    </row>
    <row r="8" spans="4:10" ht="12.75">
      <c r="D8" s="9" t="s">
        <v>42</v>
      </c>
      <c r="E8" s="29"/>
      <c r="F8" s="9"/>
      <c r="G8" s="29"/>
      <c r="H8" s="9" t="s">
        <v>45</v>
      </c>
      <c r="I8" s="29"/>
      <c r="J8" s="9"/>
    </row>
    <row r="9" spans="4:10" ht="12.75">
      <c r="D9" s="9" t="s">
        <v>43</v>
      </c>
      <c r="E9" s="29"/>
      <c r="F9" s="9" t="s">
        <v>21</v>
      </c>
      <c r="G9" s="29"/>
      <c r="H9" s="9" t="s">
        <v>46</v>
      </c>
      <c r="I9" s="29"/>
      <c r="J9" s="9" t="s">
        <v>47</v>
      </c>
    </row>
    <row r="10" spans="2:10" ht="12.75">
      <c r="B10" s="9" t="s">
        <v>2</v>
      </c>
      <c r="D10" s="9" t="s">
        <v>4</v>
      </c>
      <c r="E10" s="29"/>
      <c r="F10" s="9" t="s">
        <v>4</v>
      </c>
      <c r="G10" s="29"/>
      <c r="H10" s="9" t="s">
        <v>4</v>
      </c>
      <c r="I10" s="29"/>
      <c r="J10" s="9" t="s">
        <v>4</v>
      </c>
    </row>
    <row r="12" spans="1:10" ht="12.75">
      <c r="A12" s="1" t="s">
        <v>205</v>
      </c>
      <c r="D12" s="77">
        <v>95715</v>
      </c>
      <c r="F12" s="7">
        <v>1771</v>
      </c>
      <c r="H12" s="7">
        <f>-24757-12</f>
        <v>-24769</v>
      </c>
      <c r="J12" s="7">
        <f>SUM(D12:H12)</f>
        <v>72717</v>
      </c>
    </row>
    <row r="13" spans="4:15" ht="12.75">
      <c r="D13" s="7"/>
      <c r="E13" s="13"/>
      <c r="F13" s="7"/>
      <c r="G13" s="13"/>
      <c r="H13" s="7"/>
      <c r="I13" s="13"/>
      <c r="J13" s="7"/>
      <c r="K13" s="7"/>
      <c r="L13" s="7"/>
      <c r="M13" s="7"/>
      <c r="N13" s="7"/>
      <c r="O13" s="7"/>
    </row>
    <row r="14" spans="1:15" ht="12.75">
      <c r="A14" s="1" t="s">
        <v>48</v>
      </c>
      <c r="D14" s="7">
        <v>0</v>
      </c>
      <c r="E14" s="1"/>
      <c r="F14" s="7">
        <v>0</v>
      </c>
      <c r="G14" s="13"/>
      <c r="H14" s="7">
        <v>0</v>
      </c>
      <c r="I14" s="13"/>
      <c r="J14" s="7">
        <f>SUM(D14:H14)</f>
        <v>0</v>
      </c>
      <c r="K14" s="7"/>
      <c r="L14" s="7"/>
      <c r="M14" s="7"/>
      <c r="N14" s="7"/>
      <c r="O14" s="7"/>
    </row>
    <row r="15" spans="1:15" ht="12.75">
      <c r="A15" s="1" t="s">
        <v>142</v>
      </c>
      <c r="D15" s="7">
        <v>728</v>
      </c>
      <c r="E15" s="13"/>
      <c r="F15" s="7">
        <v>-728</v>
      </c>
      <c r="G15" s="13"/>
      <c r="H15" s="7">
        <v>0</v>
      </c>
      <c r="I15" s="13"/>
      <c r="J15" s="7">
        <f>SUM(D15:H15)</f>
        <v>0</v>
      </c>
      <c r="K15" s="7"/>
      <c r="L15" s="7"/>
      <c r="M15" s="7"/>
      <c r="N15" s="7"/>
      <c r="O15" s="7"/>
    </row>
    <row r="16" spans="1:15" ht="12.75">
      <c r="A16" s="1" t="s">
        <v>50</v>
      </c>
      <c r="D16" s="7">
        <v>0</v>
      </c>
      <c r="E16" s="13"/>
      <c r="F16" s="7">
        <v>0</v>
      </c>
      <c r="G16" s="13"/>
      <c r="H16" s="7">
        <f>'P&amp;L'!F36</f>
        <v>1401</v>
      </c>
      <c r="I16" s="13"/>
      <c r="J16" s="7">
        <f>SUM(D16:H16)</f>
        <v>1401</v>
      </c>
      <c r="K16" s="7"/>
      <c r="L16" s="7"/>
      <c r="M16" s="7"/>
      <c r="N16" s="7"/>
      <c r="O16" s="7"/>
    </row>
    <row r="17" spans="4:15" ht="12.75">
      <c r="D17" s="7"/>
      <c r="E17" s="13"/>
      <c r="F17" s="7"/>
      <c r="G17" s="13"/>
      <c r="H17" s="7"/>
      <c r="I17" s="13"/>
      <c r="J17" s="7"/>
      <c r="K17" s="7"/>
      <c r="L17" s="7"/>
      <c r="M17" s="7"/>
      <c r="N17" s="7"/>
      <c r="O17" s="7"/>
    </row>
    <row r="18" spans="1:15" s="14" customFormat="1" ht="18" customHeight="1">
      <c r="A18" s="14" t="s">
        <v>206</v>
      </c>
      <c r="D18" s="15">
        <f>SUM(D12:D17)</f>
        <v>96443</v>
      </c>
      <c r="E18" s="30"/>
      <c r="F18" s="15">
        <f>SUM(F12:F17)</f>
        <v>1043</v>
      </c>
      <c r="G18" s="30"/>
      <c r="H18" s="15">
        <f>SUM(H12:H17)</f>
        <v>-23368</v>
      </c>
      <c r="I18" s="30"/>
      <c r="J18" s="15">
        <f>SUM(J12:J17)</f>
        <v>74118</v>
      </c>
      <c r="K18" s="16"/>
      <c r="L18" s="16"/>
      <c r="M18" s="16"/>
      <c r="N18" s="16"/>
      <c r="O18" s="16"/>
    </row>
    <row r="19" spans="4:15" ht="12.75">
      <c r="D19" s="7"/>
      <c r="E19" s="13"/>
      <c r="F19" s="7"/>
      <c r="G19" s="13"/>
      <c r="H19" s="7"/>
      <c r="I19" s="13"/>
      <c r="J19" s="7"/>
      <c r="K19" s="7"/>
      <c r="L19" s="7"/>
      <c r="M19" s="7"/>
      <c r="N19" s="7"/>
      <c r="O19" s="7"/>
    </row>
    <row r="20" spans="4:15" ht="12.75">
      <c r="D20" s="7"/>
      <c r="E20" s="13"/>
      <c r="F20" s="7"/>
      <c r="G20" s="13"/>
      <c r="H20" s="7"/>
      <c r="I20" s="13"/>
      <c r="J20" s="7"/>
      <c r="K20" s="7"/>
      <c r="L20" s="7"/>
      <c r="M20" s="7"/>
      <c r="N20" s="7"/>
      <c r="O20" s="7"/>
    </row>
    <row r="21" spans="1:15" ht="12.75">
      <c r="A21" s="1" t="str">
        <f>'BS'!A51</f>
        <v>The notes set out on pages 6 to 10 form an integral part of, and, should be read in conjunction with, this interim </v>
      </c>
      <c r="D21" s="7"/>
      <c r="E21" s="13"/>
      <c r="F21" s="7"/>
      <c r="G21" s="13"/>
      <c r="H21" s="7"/>
      <c r="I21" s="13"/>
      <c r="J21" s="7"/>
      <c r="K21" s="7"/>
      <c r="L21" s="7"/>
      <c r="M21" s="7"/>
      <c r="N21" s="7"/>
      <c r="O21" s="7"/>
    </row>
    <row r="22" spans="1:15" ht="12.75">
      <c r="A22" s="1" t="str">
        <f>'BS'!A52</f>
        <v>financial report.</v>
      </c>
      <c r="D22" s="7"/>
      <c r="E22" s="13"/>
      <c r="F22" s="7"/>
      <c r="G22" s="13"/>
      <c r="H22" s="7"/>
      <c r="I22" s="13"/>
      <c r="J22" s="7"/>
      <c r="K22" s="7"/>
      <c r="L22" s="7"/>
      <c r="M22" s="7"/>
      <c r="N22" s="7"/>
      <c r="O22" s="7"/>
    </row>
    <row r="23" spans="4:15" ht="12.75">
      <c r="D23" s="7"/>
      <c r="E23" s="13"/>
      <c r="F23" s="7"/>
      <c r="G23" s="13"/>
      <c r="H23" s="7"/>
      <c r="I23" s="13"/>
      <c r="J23" s="7"/>
      <c r="K23" s="7"/>
      <c r="L23" s="7"/>
      <c r="M23" s="7"/>
      <c r="N23" s="7"/>
      <c r="O23" s="7"/>
    </row>
    <row r="24" spans="4:15" ht="12.75">
      <c r="D24" s="7"/>
      <c r="E24" s="13"/>
      <c r="F24" s="7"/>
      <c r="G24" s="13"/>
      <c r="H24" s="7"/>
      <c r="I24" s="13"/>
      <c r="J24" s="7"/>
      <c r="K24" s="7"/>
      <c r="L24" s="7"/>
      <c r="M24" s="7"/>
      <c r="N24" s="7"/>
      <c r="O24" s="7"/>
    </row>
    <row r="25" spans="4:15" ht="12.75">
      <c r="D25" s="7"/>
      <c r="E25" s="13"/>
      <c r="F25" s="7"/>
      <c r="G25" s="13"/>
      <c r="H25" s="7"/>
      <c r="I25" s="13"/>
      <c r="J25" s="7"/>
      <c r="K25" s="7"/>
      <c r="L25" s="7"/>
      <c r="M25" s="7"/>
      <c r="N25" s="7"/>
      <c r="O25" s="7"/>
    </row>
    <row r="26" spans="4:15" ht="12.75">
      <c r="D26" s="7"/>
      <c r="E26" s="13"/>
      <c r="F26" s="7"/>
      <c r="G26" s="13"/>
      <c r="H26" s="7"/>
      <c r="I26" s="13"/>
      <c r="J26" s="7"/>
      <c r="K26" s="7"/>
      <c r="L26" s="7"/>
      <c r="M26" s="7"/>
      <c r="N26" s="7"/>
      <c r="O26" s="7"/>
    </row>
    <row r="27" spans="4:15" ht="12.75">
      <c r="D27" s="7"/>
      <c r="E27" s="13"/>
      <c r="F27" s="7"/>
      <c r="G27" s="13"/>
      <c r="H27" s="7"/>
      <c r="I27" s="13"/>
      <c r="J27" s="7"/>
      <c r="K27" s="7"/>
      <c r="L27" s="7"/>
      <c r="M27" s="7"/>
      <c r="N27" s="7"/>
      <c r="O27" s="7"/>
    </row>
    <row r="28" spans="4:15" ht="12.75">
      <c r="D28" s="7"/>
      <c r="E28" s="13"/>
      <c r="F28" s="7"/>
      <c r="G28" s="13"/>
      <c r="H28" s="7"/>
      <c r="I28" s="13"/>
      <c r="J28" s="7"/>
      <c r="K28" s="7"/>
      <c r="L28" s="7"/>
      <c r="M28" s="7"/>
      <c r="N28" s="7"/>
      <c r="O28" s="7"/>
    </row>
    <row r="29" spans="4:15" ht="12.75">
      <c r="D29" s="7"/>
      <c r="E29" s="13"/>
      <c r="F29" s="7"/>
      <c r="G29" s="13"/>
      <c r="H29" s="7"/>
      <c r="I29" s="13"/>
      <c r="J29" s="7"/>
      <c r="K29" s="7"/>
      <c r="L29" s="7"/>
      <c r="M29" s="7"/>
      <c r="N29" s="7"/>
      <c r="O29" s="7"/>
    </row>
    <row r="30" spans="4:15" ht="12.75">
      <c r="D30" s="7"/>
      <c r="E30" s="13"/>
      <c r="F30" s="7"/>
      <c r="G30" s="13"/>
      <c r="H30" s="7"/>
      <c r="I30" s="13"/>
      <c r="J30" s="7"/>
      <c r="K30" s="7"/>
      <c r="L30" s="7"/>
      <c r="M30" s="7"/>
      <c r="N30" s="7"/>
      <c r="O30" s="7"/>
    </row>
    <row r="31" spans="4:15" ht="12.75">
      <c r="D31" s="7"/>
      <c r="E31" s="13"/>
      <c r="F31" s="7"/>
      <c r="G31" s="13"/>
      <c r="H31" s="7"/>
      <c r="I31" s="13"/>
      <c r="J31" s="7"/>
      <c r="K31" s="7"/>
      <c r="L31" s="7"/>
      <c r="M31" s="7"/>
      <c r="N31" s="7"/>
      <c r="O31" s="7"/>
    </row>
    <row r="32" spans="4:15" ht="12.75">
      <c r="D32" s="7"/>
      <c r="E32" s="13"/>
      <c r="F32" s="7"/>
      <c r="G32" s="13"/>
      <c r="H32" s="7"/>
      <c r="I32" s="13"/>
      <c r="J32" s="7"/>
      <c r="K32" s="7"/>
      <c r="L32" s="7"/>
      <c r="M32" s="7"/>
      <c r="N32" s="7"/>
      <c r="O32" s="7"/>
    </row>
    <row r="33" spans="4:15" ht="12.75">
      <c r="D33" s="7"/>
      <c r="E33" s="13"/>
      <c r="F33" s="7"/>
      <c r="G33" s="13"/>
      <c r="H33" s="7"/>
      <c r="I33" s="13"/>
      <c r="J33" s="7"/>
      <c r="K33" s="7"/>
      <c r="L33" s="7"/>
      <c r="M33" s="7"/>
      <c r="N33" s="7"/>
      <c r="O33" s="7"/>
    </row>
    <row r="34" spans="4:15" ht="12.75">
      <c r="D34" s="7"/>
      <c r="E34" s="13"/>
      <c r="F34" s="7"/>
      <c r="G34" s="13"/>
      <c r="H34" s="7"/>
      <c r="I34" s="13"/>
      <c r="J34" s="7"/>
      <c r="K34" s="7"/>
      <c r="L34" s="7"/>
      <c r="M34" s="7"/>
      <c r="N34" s="7"/>
      <c r="O34" s="7"/>
    </row>
    <row r="35" spans="4:15" ht="12.75">
      <c r="D35" s="7"/>
      <c r="E35" s="13"/>
      <c r="F35" s="7"/>
      <c r="G35" s="13"/>
      <c r="H35" s="7"/>
      <c r="I35" s="13"/>
      <c r="J35" s="7"/>
      <c r="K35" s="7"/>
      <c r="L35" s="7"/>
      <c r="M35" s="7"/>
      <c r="N35" s="7"/>
      <c r="O35" s="7"/>
    </row>
    <row r="36" spans="4:15" ht="12.75">
      <c r="D36" s="7"/>
      <c r="E36" s="13"/>
      <c r="F36" s="7"/>
      <c r="G36" s="13"/>
      <c r="H36" s="7"/>
      <c r="I36" s="13"/>
      <c r="J36" s="7"/>
      <c r="K36" s="7"/>
      <c r="L36" s="7"/>
      <c r="M36" s="7"/>
      <c r="N36" s="7"/>
      <c r="O36" s="7"/>
    </row>
    <row r="37" spans="4:15" ht="12.75">
      <c r="D37" s="7"/>
      <c r="E37" s="13"/>
      <c r="F37" s="7"/>
      <c r="G37" s="13"/>
      <c r="H37" s="7"/>
      <c r="I37" s="13"/>
      <c r="J37" s="7"/>
      <c r="K37" s="7"/>
      <c r="L37" s="7"/>
      <c r="M37" s="7"/>
      <c r="N37" s="7"/>
      <c r="O37" s="7"/>
    </row>
    <row r="38" spans="4:15" ht="12.75">
      <c r="D38" s="7"/>
      <c r="E38" s="13"/>
      <c r="F38" s="7"/>
      <c r="G38" s="13"/>
      <c r="H38" s="7"/>
      <c r="I38" s="13"/>
      <c r="J38" s="7"/>
      <c r="K38" s="7"/>
      <c r="L38" s="7"/>
      <c r="M38" s="7"/>
      <c r="N38" s="7"/>
      <c r="O38" s="7"/>
    </row>
    <row r="39" spans="4:15" ht="12.75">
      <c r="D39" s="7"/>
      <c r="E39" s="13"/>
      <c r="F39" s="7"/>
      <c r="G39" s="13"/>
      <c r="H39" s="7"/>
      <c r="I39" s="13"/>
      <c r="J39" s="7"/>
      <c r="K39" s="7"/>
      <c r="L39" s="7"/>
      <c r="M39" s="7"/>
      <c r="N39" s="7"/>
      <c r="O39" s="7"/>
    </row>
    <row r="40" spans="4:15" ht="12.75">
      <c r="D40" s="7"/>
      <c r="E40" s="13"/>
      <c r="F40" s="7"/>
      <c r="G40" s="13"/>
      <c r="H40" s="7"/>
      <c r="I40" s="13"/>
      <c r="J40" s="7"/>
      <c r="K40" s="7"/>
      <c r="L40" s="7"/>
      <c r="M40" s="7"/>
      <c r="N40" s="7"/>
      <c r="O40" s="7"/>
    </row>
  </sheetData>
  <mergeCells count="2">
    <mergeCell ref="A2:K2"/>
    <mergeCell ref="A3:K3"/>
  </mergeCells>
  <printOptions horizontalCentered="1"/>
  <pageMargins left="0.75" right="0.75" top="1" bottom="1" header="0.5" footer="0.5"/>
  <pageSetup firstPageNumber="3" useFirstPageNumber="1" horizontalDpi="600" verticalDpi="600" orientation="landscape" paperSize="9" r:id="rId1"/>
  <headerFooter alignWithMargins="0">
    <oddFooter>&amp;R&amp;"Times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49">
      <selection activeCell="D57" sqref="D57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tr">
        <f>'BS'!A1</f>
        <v>VTI VINTAGE BHD ( Company No. 589167-W )</v>
      </c>
      <c r="B1" s="5"/>
    </row>
    <row r="2" spans="1:7" ht="16.5" customHeight="1">
      <c r="A2" s="81" t="str">
        <f>'BS'!A2</f>
        <v>UNAUDITED INTERIM FINANCIAL REPORT ON CONSOLIDATED RESULTS </v>
      </c>
      <c r="B2" s="82"/>
      <c r="C2" s="82"/>
      <c r="D2" s="82"/>
      <c r="E2" s="82"/>
      <c r="F2" s="82"/>
      <c r="G2" s="82"/>
    </row>
    <row r="3" spans="1:7" ht="16.5" customHeight="1">
      <c r="A3" s="81" t="str">
        <f>'BS'!A3</f>
        <v>FOR THE FIRST QUARTER ENDED 31 MARCH 2004</v>
      </c>
      <c r="B3" s="82"/>
      <c r="C3" s="82"/>
      <c r="D3" s="82"/>
      <c r="E3" s="82"/>
      <c r="F3" s="82"/>
      <c r="G3" s="82"/>
    </row>
    <row r="4" ht="18" customHeight="1"/>
    <row r="5" spans="1:2" ht="15.75">
      <c r="A5" s="18" t="s">
        <v>49</v>
      </c>
      <c r="B5" s="4"/>
    </row>
    <row r="6" spans="1:2" ht="15">
      <c r="A6" s="19" t="str">
        <f>'P&amp;L'!A6</f>
        <v>For the period ended 31 March 2004</v>
      </c>
      <c r="B6" s="3"/>
    </row>
    <row r="8" spans="3:7" ht="12.75">
      <c r="C8" s="9" t="s">
        <v>2</v>
      </c>
      <c r="D8" s="5"/>
      <c r="E8" s="21" t="str">
        <f>'BS'!E8</f>
        <v>31 March 2004</v>
      </c>
      <c r="F8" s="9"/>
      <c r="G8" s="21" t="str">
        <f>'BS'!G8</f>
        <v>31 March 2003</v>
      </c>
    </row>
    <row r="9" spans="3:7" ht="12.75">
      <c r="C9" s="9"/>
      <c r="D9" s="5"/>
      <c r="E9" s="9" t="s">
        <v>4</v>
      </c>
      <c r="F9" s="9"/>
      <c r="G9" s="9" t="s">
        <v>4</v>
      </c>
    </row>
    <row r="10" spans="1:7" ht="12.75">
      <c r="A10" s="31" t="s">
        <v>61</v>
      </c>
      <c r="E10" s="7"/>
      <c r="F10" s="7"/>
      <c r="G10" s="7"/>
    </row>
    <row r="11" spans="5:7" ht="12.75">
      <c r="E11" s="7"/>
      <c r="F11" s="7"/>
      <c r="G11" s="7"/>
    </row>
    <row r="12" spans="1:7" ht="12.75">
      <c r="A12" s="1" t="s">
        <v>50</v>
      </c>
      <c r="B12" s="5"/>
      <c r="E12" s="7">
        <v>1691</v>
      </c>
      <c r="F12" s="7"/>
      <c r="G12" s="7">
        <v>0</v>
      </c>
    </row>
    <row r="13" spans="1:7" ht="12.75">
      <c r="A13" s="1" t="s">
        <v>51</v>
      </c>
      <c r="E13" s="7"/>
      <c r="F13" s="7"/>
      <c r="G13" s="7"/>
    </row>
    <row r="14" spans="2:7" ht="12.75">
      <c r="B14" s="1" t="s">
        <v>52</v>
      </c>
      <c r="E14" s="13">
        <v>695</v>
      </c>
      <c r="F14" s="13"/>
      <c r="G14" s="13">
        <v>0</v>
      </c>
    </row>
    <row r="15" spans="2:7" ht="12.75">
      <c r="B15" s="1" t="s">
        <v>207</v>
      </c>
      <c r="E15" s="13">
        <v>15</v>
      </c>
      <c r="F15" s="13"/>
      <c r="G15" s="13">
        <v>0</v>
      </c>
    </row>
    <row r="16" spans="1:7" ht="12.75">
      <c r="A16" s="31"/>
      <c r="B16" s="28" t="s">
        <v>53</v>
      </c>
      <c r="C16" s="32"/>
      <c r="D16" s="28"/>
      <c r="E16" s="13">
        <v>127</v>
      </c>
      <c r="F16" s="13"/>
      <c r="G16" s="13">
        <v>0</v>
      </c>
    </row>
    <row r="17" spans="1:7" ht="12.75">
      <c r="A17" s="28"/>
      <c r="B17" s="28" t="s">
        <v>208</v>
      </c>
      <c r="C17" s="32"/>
      <c r="D17" s="28"/>
      <c r="E17" s="8">
        <v>-52</v>
      </c>
      <c r="F17" s="13"/>
      <c r="G17" s="8">
        <v>0</v>
      </c>
    </row>
    <row r="18" spans="1:6" ht="12.75">
      <c r="A18" s="28"/>
      <c r="B18" s="28"/>
      <c r="C18" s="32"/>
      <c r="D18" s="28"/>
      <c r="F18" s="13"/>
    </row>
    <row r="19" spans="1:7" ht="12.75">
      <c r="A19" s="28" t="s">
        <v>209</v>
      </c>
      <c r="B19" s="28"/>
      <c r="C19" s="32"/>
      <c r="D19" s="28"/>
      <c r="E19" s="13">
        <f>SUM(E12:E17)</f>
        <v>2476</v>
      </c>
      <c r="F19" s="13"/>
      <c r="G19" s="13">
        <f>SUM(G12:G17)</f>
        <v>0</v>
      </c>
    </row>
    <row r="20" spans="1:7" ht="12.75">
      <c r="A20" s="28"/>
      <c r="B20" s="28"/>
      <c r="C20" s="32"/>
      <c r="D20" s="28"/>
      <c r="E20" s="13"/>
      <c r="F20" s="13"/>
      <c r="G20" s="13"/>
    </row>
    <row r="21" spans="1:7" ht="12.75">
      <c r="A21" s="28" t="s">
        <v>54</v>
      </c>
      <c r="B21" s="28"/>
      <c r="C21" s="32"/>
      <c r="D21" s="28"/>
      <c r="E21" s="13"/>
      <c r="F21" s="13"/>
      <c r="G21" s="13"/>
    </row>
    <row r="22" spans="1:7" ht="12.75">
      <c r="A22" s="28"/>
      <c r="B22" s="28" t="s">
        <v>8</v>
      </c>
      <c r="C22" s="32"/>
      <c r="D22" s="28"/>
      <c r="E22" s="10">
        <v>-317</v>
      </c>
      <c r="F22" s="13"/>
      <c r="G22" s="10">
        <v>0</v>
      </c>
    </row>
    <row r="23" spans="1:7" ht="12.75">
      <c r="A23" s="31"/>
      <c r="B23" s="28" t="s">
        <v>55</v>
      </c>
      <c r="C23" s="32"/>
      <c r="D23" s="28"/>
      <c r="E23" s="11">
        <v>-2796</v>
      </c>
      <c r="F23" s="13"/>
      <c r="G23" s="11">
        <v>0</v>
      </c>
    </row>
    <row r="24" spans="1:7" ht="12.75">
      <c r="A24" s="28"/>
      <c r="B24" s="28" t="s">
        <v>56</v>
      </c>
      <c r="C24" s="32"/>
      <c r="D24" s="28"/>
      <c r="E24" s="12">
        <v>-208</v>
      </c>
      <c r="F24" s="13"/>
      <c r="G24" s="12">
        <v>0</v>
      </c>
    </row>
    <row r="25" spans="1:7" ht="12.75">
      <c r="A25" s="28"/>
      <c r="B25" s="28"/>
      <c r="C25" s="32"/>
      <c r="D25" s="28"/>
      <c r="E25" s="12">
        <f>SUM(E22:E24)</f>
        <v>-3321</v>
      </c>
      <c r="F25" s="13"/>
      <c r="G25" s="12">
        <f>SUM(G22:G24)</f>
        <v>0</v>
      </c>
    </row>
    <row r="26" spans="1:7" ht="12.75">
      <c r="A26" s="28"/>
      <c r="B26" s="28"/>
      <c r="C26" s="32"/>
      <c r="D26" s="28"/>
      <c r="E26" s="36"/>
      <c r="F26" s="13"/>
      <c r="G26" s="36"/>
    </row>
    <row r="27" spans="1:7" ht="12.75">
      <c r="A27" s="28" t="s">
        <v>57</v>
      </c>
      <c r="B27" s="28"/>
      <c r="C27" s="32"/>
      <c r="D27" s="28"/>
      <c r="E27" s="13">
        <f>E19+E25</f>
        <v>-845</v>
      </c>
      <c r="F27" s="13"/>
      <c r="G27" s="13">
        <f>G19+G25</f>
        <v>0</v>
      </c>
    </row>
    <row r="28" spans="1:7" ht="12.75">
      <c r="A28" s="28"/>
      <c r="B28" s="28"/>
      <c r="C28" s="32"/>
      <c r="D28" s="28"/>
      <c r="E28" s="13"/>
      <c r="F28" s="13"/>
      <c r="G28" s="13"/>
    </row>
    <row r="29" spans="1:7" ht="12.75">
      <c r="A29" s="28" t="s">
        <v>58</v>
      </c>
      <c r="B29" s="28"/>
      <c r="C29" s="32"/>
      <c r="D29" s="28"/>
      <c r="E29" s="8">
        <v>-278</v>
      </c>
      <c r="F29" s="13"/>
      <c r="G29" s="8">
        <v>0</v>
      </c>
    </row>
    <row r="30" spans="1:7" ht="12.75">
      <c r="A30" s="28"/>
      <c r="B30" s="28"/>
      <c r="C30" s="32"/>
      <c r="D30" s="28"/>
      <c r="E30" s="13"/>
      <c r="F30" s="13"/>
      <c r="G30" s="13"/>
    </row>
    <row r="31" spans="1:7" ht="12.75">
      <c r="A31" s="31" t="s">
        <v>59</v>
      </c>
      <c r="B31" s="28"/>
      <c r="C31" s="32"/>
      <c r="D31" s="28"/>
      <c r="E31" s="13">
        <f>SUM(E27:E29)</f>
        <v>-1123</v>
      </c>
      <c r="F31" s="13"/>
      <c r="G31" s="13">
        <f>SUM(G27:G29)</f>
        <v>0</v>
      </c>
    </row>
    <row r="32" spans="1:7" ht="12.75">
      <c r="A32" s="31"/>
      <c r="B32" s="28"/>
      <c r="C32" s="32"/>
      <c r="D32" s="28"/>
      <c r="E32" s="13"/>
      <c r="F32" s="13"/>
      <c r="G32" s="13"/>
    </row>
    <row r="33" spans="1:7" ht="12.75">
      <c r="A33" s="31" t="s">
        <v>60</v>
      </c>
      <c r="B33" s="28"/>
      <c r="C33" s="32"/>
      <c r="D33" s="28"/>
      <c r="E33" s="13"/>
      <c r="F33" s="13"/>
      <c r="G33" s="13"/>
    </row>
    <row r="34" spans="1:7" s="14" customFormat="1" ht="12.75">
      <c r="A34" s="34"/>
      <c r="B34" s="34"/>
      <c r="C34" s="34"/>
      <c r="D34" s="34"/>
      <c r="E34" s="30"/>
      <c r="F34" s="30"/>
      <c r="G34" s="30"/>
    </row>
    <row r="35" spans="1:7" ht="12.75">
      <c r="A35" s="28" t="s">
        <v>62</v>
      </c>
      <c r="B35" s="28"/>
      <c r="C35" s="32"/>
      <c r="D35" s="28"/>
      <c r="E35" s="10">
        <v>-4954</v>
      </c>
      <c r="F35" s="13"/>
      <c r="G35" s="10">
        <v>0</v>
      </c>
    </row>
    <row r="36" spans="1:7" ht="12.75">
      <c r="A36" s="28" t="s">
        <v>210</v>
      </c>
      <c r="B36" s="28"/>
      <c r="C36" s="32"/>
      <c r="D36" s="28"/>
      <c r="E36" s="11">
        <v>120</v>
      </c>
      <c r="F36" s="13"/>
      <c r="G36" s="11">
        <v>0</v>
      </c>
    </row>
    <row r="37" spans="1:7" ht="12.75">
      <c r="A37" s="28" t="s">
        <v>211</v>
      </c>
      <c r="B37" s="28"/>
      <c r="C37" s="32"/>
      <c r="D37" s="28"/>
      <c r="E37" s="12">
        <v>52</v>
      </c>
      <c r="F37" s="13"/>
      <c r="G37" s="12">
        <v>0</v>
      </c>
    </row>
    <row r="38" spans="1:7" ht="12.75">
      <c r="A38" s="31"/>
      <c r="B38" s="28"/>
      <c r="C38" s="32"/>
      <c r="D38" s="28"/>
      <c r="E38" s="13"/>
      <c r="F38" s="13"/>
      <c r="G38" s="13"/>
    </row>
    <row r="39" spans="1:7" ht="12.75">
      <c r="A39" s="31" t="s">
        <v>63</v>
      </c>
      <c r="B39" s="28"/>
      <c r="C39" s="32"/>
      <c r="D39" s="28"/>
      <c r="E39" s="13">
        <f>SUM(E35:E37)</f>
        <v>-4782</v>
      </c>
      <c r="F39" s="13"/>
      <c r="G39" s="13">
        <f>SUM(G35:G37)</f>
        <v>0</v>
      </c>
    </row>
    <row r="40" spans="1:7" ht="12.75">
      <c r="A40" s="28"/>
      <c r="B40" s="28"/>
      <c r="C40" s="32"/>
      <c r="D40" s="28"/>
      <c r="E40" s="13"/>
      <c r="F40" s="13"/>
      <c r="G40" s="13"/>
    </row>
    <row r="41" spans="1:7" ht="12.75">
      <c r="A41" s="31" t="s">
        <v>64</v>
      </c>
      <c r="B41" s="28"/>
      <c r="C41" s="32"/>
      <c r="D41" s="28"/>
      <c r="E41" s="13"/>
      <c r="F41" s="13"/>
      <c r="G41" s="13"/>
    </row>
    <row r="42" spans="1:7" ht="12.75">
      <c r="A42" s="28" t="s">
        <v>65</v>
      </c>
      <c r="B42" s="28"/>
      <c r="C42" s="32"/>
      <c r="D42" s="28"/>
      <c r="E42" s="10">
        <v>0</v>
      </c>
      <c r="F42" s="13"/>
      <c r="G42" s="10">
        <v>0</v>
      </c>
    </row>
    <row r="43" spans="1:7" ht="12.75">
      <c r="A43" s="28" t="s">
        <v>66</v>
      </c>
      <c r="B43" s="28"/>
      <c r="C43" s="32"/>
      <c r="D43" s="28"/>
      <c r="E43" s="11">
        <v>0</v>
      </c>
      <c r="F43" s="13"/>
      <c r="G43" s="11">
        <v>0</v>
      </c>
    </row>
    <row r="44" spans="1:7" ht="12.75">
      <c r="A44" s="28" t="s">
        <v>143</v>
      </c>
      <c r="B44" s="28"/>
      <c r="C44" s="32"/>
      <c r="D44" s="28"/>
      <c r="E44" s="11">
        <v>123</v>
      </c>
      <c r="F44" s="13"/>
      <c r="G44" s="11">
        <v>0</v>
      </c>
    </row>
    <row r="45" spans="1:7" ht="12.75">
      <c r="A45" s="28" t="s">
        <v>67</v>
      </c>
      <c r="B45" s="28"/>
      <c r="C45" s="32"/>
      <c r="D45" s="28"/>
      <c r="E45" s="11">
        <v>0</v>
      </c>
      <c r="F45" s="35"/>
      <c r="G45" s="11">
        <v>0</v>
      </c>
    </row>
    <row r="46" spans="1:7" ht="12.75">
      <c r="A46" s="28" t="s">
        <v>68</v>
      </c>
      <c r="B46" s="28"/>
      <c r="C46" s="32"/>
      <c r="D46" s="28"/>
      <c r="E46" s="11">
        <v>-155</v>
      </c>
      <c r="F46" s="35"/>
      <c r="G46" s="11">
        <v>0</v>
      </c>
    </row>
    <row r="47" spans="1:7" ht="12.75">
      <c r="A47" s="28" t="s">
        <v>69</v>
      </c>
      <c r="B47" s="28"/>
      <c r="C47" s="32"/>
      <c r="D47" s="28"/>
      <c r="E47" s="11">
        <v>-176</v>
      </c>
      <c r="F47" s="35"/>
      <c r="G47" s="11">
        <v>0</v>
      </c>
    </row>
    <row r="48" spans="1:7" ht="12.75">
      <c r="A48" s="28" t="s">
        <v>70</v>
      </c>
      <c r="B48" s="28"/>
      <c r="C48" s="32"/>
      <c r="D48" s="28"/>
      <c r="E48" s="12">
        <v>-118</v>
      </c>
      <c r="F48" s="35"/>
      <c r="G48" s="12">
        <f>-G16</f>
        <v>0</v>
      </c>
    </row>
    <row r="49" spans="1:7" ht="12.75">
      <c r="A49" s="28"/>
      <c r="B49" s="28"/>
      <c r="C49" s="32"/>
      <c r="D49" s="28"/>
      <c r="E49" s="35"/>
      <c r="F49" s="35"/>
      <c r="G49" s="35"/>
    </row>
    <row r="50" spans="1:7" s="14" customFormat="1" ht="12.75">
      <c r="A50" s="31" t="s">
        <v>213</v>
      </c>
      <c r="B50" s="34"/>
      <c r="C50" s="34"/>
      <c r="D50" s="34"/>
      <c r="E50" s="30">
        <f>SUM(E42:E48)</f>
        <v>-326</v>
      </c>
      <c r="F50" s="30"/>
      <c r="G50" s="30">
        <f>SUM(G42:G48)</f>
        <v>0</v>
      </c>
    </row>
    <row r="51" spans="1:7" s="14" customFormat="1" ht="12.75">
      <c r="A51" s="31"/>
      <c r="B51" s="34"/>
      <c r="C51" s="34"/>
      <c r="D51" s="34"/>
      <c r="E51" s="25"/>
      <c r="F51" s="30"/>
      <c r="G51" s="25"/>
    </row>
    <row r="52" spans="1:7" s="14" customFormat="1" ht="18" customHeight="1">
      <c r="A52" s="34" t="s">
        <v>212</v>
      </c>
      <c r="B52" s="34"/>
      <c r="C52" s="34"/>
      <c r="D52" s="34"/>
      <c r="E52" s="30">
        <f>E31+E39+E50</f>
        <v>-6231</v>
      </c>
      <c r="F52" s="30"/>
      <c r="G52" s="30">
        <f>G31+G39+G50</f>
        <v>0</v>
      </c>
    </row>
    <row r="53" spans="1:7" s="14" customFormat="1" ht="18" customHeight="1">
      <c r="A53" s="34" t="s">
        <v>71</v>
      </c>
      <c r="B53" s="34"/>
      <c r="C53" s="34"/>
      <c r="D53" s="34"/>
      <c r="E53" s="30">
        <v>9617</v>
      </c>
      <c r="F53" s="30"/>
      <c r="G53" s="30">
        <v>0</v>
      </c>
    </row>
    <row r="54" spans="1:7" s="14" customFormat="1" ht="18" customHeight="1">
      <c r="A54" s="34" t="s">
        <v>72</v>
      </c>
      <c r="B54" s="34"/>
      <c r="C54" s="34"/>
      <c r="D54" s="34"/>
      <c r="E54" s="15">
        <f>SUM(E52:E53)</f>
        <v>3386</v>
      </c>
      <c r="F54" s="30"/>
      <c r="G54" s="15">
        <f>SUM(G52:G53)</f>
        <v>0</v>
      </c>
    </row>
    <row r="55" spans="1:7" s="14" customFormat="1" ht="12.75">
      <c r="A55" s="34"/>
      <c r="B55" s="34"/>
      <c r="C55" s="34"/>
      <c r="D55" s="34"/>
      <c r="E55" s="30"/>
      <c r="F55" s="30"/>
      <c r="G55" s="30"/>
    </row>
    <row r="56" spans="1:7" s="14" customFormat="1" ht="12.75">
      <c r="A56" s="33" t="s">
        <v>140</v>
      </c>
      <c r="B56" s="34"/>
      <c r="C56" s="34"/>
      <c r="D56" s="34"/>
      <c r="E56" s="30"/>
      <c r="F56" s="30"/>
      <c r="G56" s="30"/>
    </row>
    <row r="57" spans="1:7" s="14" customFormat="1" ht="12.75">
      <c r="A57" s="31"/>
      <c r="B57" s="34"/>
      <c r="C57" s="34"/>
      <c r="D57" s="34"/>
      <c r="E57" s="30"/>
      <c r="F57" s="30"/>
      <c r="G57" s="30"/>
    </row>
    <row r="58" spans="1:7" s="14" customFormat="1" ht="12.75">
      <c r="A58" s="31" t="s">
        <v>73</v>
      </c>
      <c r="B58" s="34"/>
      <c r="C58" s="34"/>
      <c r="D58" s="34"/>
      <c r="E58" s="30"/>
      <c r="F58" s="30"/>
      <c r="G58" s="30"/>
    </row>
    <row r="59" spans="1:7" s="14" customFormat="1" ht="12.75">
      <c r="A59" s="28" t="s">
        <v>74</v>
      </c>
      <c r="B59" s="34"/>
      <c r="C59" s="34"/>
      <c r="D59" s="34"/>
      <c r="E59" s="30"/>
      <c r="F59" s="30"/>
      <c r="G59" s="30"/>
    </row>
    <row r="60" spans="1:7" s="14" customFormat="1" ht="12.75">
      <c r="A60" s="31"/>
      <c r="B60" s="34"/>
      <c r="C60" s="34"/>
      <c r="D60" s="34"/>
      <c r="E60" s="30"/>
      <c r="F60" s="30"/>
      <c r="G60" s="30"/>
    </row>
    <row r="61" spans="1:7" s="14" customFormat="1" ht="12.75">
      <c r="A61" s="1" t="s">
        <v>201</v>
      </c>
      <c r="B61" s="34"/>
      <c r="C61" s="34"/>
      <c r="D61" s="34"/>
      <c r="E61" s="30">
        <v>2500</v>
      </c>
      <c r="F61" s="30"/>
      <c r="G61" s="30">
        <v>0</v>
      </c>
    </row>
    <row r="62" spans="1:7" s="14" customFormat="1" ht="12.75">
      <c r="A62" s="34" t="s">
        <v>11</v>
      </c>
      <c r="B62" s="34"/>
      <c r="C62" s="34"/>
      <c r="D62" s="34"/>
      <c r="E62" s="30">
        <f>'BS'!E21</f>
        <v>886</v>
      </c>
      <c r="F62" s="30"/>
      <c r="G62" s="30">
        <v>0</v>
      </c>
    </row>
    <row r="63" spans="1:7" s="14" customFormat="1" ht="18" customHeight="1">
      <c r="A63" s="34" t="s">
        <v>72</v>
      </c>
      <c r="C63" s="37"/>
      <c r="E63" s="15">
        <f>SUM(E61:E62)</f>
        <v>3386</v>
      </c>
      <c r="F63" s="38"/>
      <c r="G63" s="15">
        <f>SUM(G61:G62)</f>
        <v>0</v>
      </c>
    </row>
    <row r="65" spans="1:7" ht="12.75">
      <c r="A65" s="83" t="str">
        <f>'BS'!A51</f>
        <v>The notes set out on pages 6 to 10 form an integral part of, and, should be read in conjunction with, this interim </v>
      </c>
      <c r="B65" s="82"/>
      <c r="C65" s="82"/>
      <c r="D65" s="82"/>
      <c r="E65" s="82"/>
      <c r="F65" s="82"/>
      <c r="G65" s="82"/>
    </row>
    <row r="66" spans="1:7" ht="12.75">
      <c r="A66" s="83" t="str">
        <f>'BS'!A52</f>
        <v>financial report.</v>
      </c>
      <c r="B66" s="82"/>
      <c r="C66" s="82"/>
      <c r="D66" s="82"/>
      <c r="E66" s="82"/>
      <c r="F66" s="82"/>
      <c r="G66" s="82"/>
    </row>
  </sheetData>
  <mergeCells count="4">
    <mergeCell ref="A2:G2"/>
    <mergeCell ref="A65:G65"/>
    <mergeCell ref="A66:G66"/>
    <mergeCell ref="A3:G3"/>
  </mergeCells>
  <printOptions horizontalCentered="1"/>
  <pageMargins left="0.65" right="0.65" top="1" bottom="0.8" header="0.5" footer="0.5"/>
  <pageSetup firstPageNumber="4" useFirstPageNumber="1" horizontalDpi="600" verticalDpi="600" orientation="portrait" paperSize="9" r:id="rId1"/>
  <headerFooter alignWithMargins="0">
    <oddFooter>&amp;R&amp;"Times New Roman,Regular"Page &amp;P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46">
      <selection activeCell="B36" sqref="B36"/>
    </sheetView>
  </sheetViews>
  <sheetFormatPr defaultColWidth="9.140625" defaultRowHeight="12.75"/>
  <cols>
    <col min="1" max="1" width="3.7109375" style="1" customWidth="1"/>
    <col min="2" max="2" width="38.421875" style="1" customWidth="1"/>
    <col min="3" max="3" width="8.140625" style="1" customWidth="1"/>
    <col min="4" max="4" width="8.28125" style="1" customWidth="1"/>
    <col min="5" max="5" width="11.140625" style="1" customWidth="1"/>
    <col min="6" max="6" width="8.140625" style="1" customWidth="1"/>
    <col min="7" max="7" width="10.140625" style="1" customWidth="1"/>
    <col min="8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7" ht="16.5" customHeight="1">
      <c r="A2" s="81" t="str">
        <f>'BS'!A2</f>
        <v>UNAUDITED INTERIM FINANCIAL REPORT ON CONSOLIDATED RESULTS </v>
      </c>
      <c r="B2" s="83"/>
      <c r="C2" s="83"/>
      <c r="D2" s="83"/>
      <c r="E2" s="83"/>
      <c r="F2" s="83"/>
      <c r="G2" s="83"/>
    </row>
    <row r="3" spans="1:7" ht="16.5" customHeight="1">
      <c r="A3" s="81" t="str">
        <f>'BS'!A3</f>
        <v>FOR THE FIRST QUARTER ENDED 31 MARCH 2004</v>
      </c>
      <c r="B3" s="83"/>
      <c r="C3" s="83"/>
      <c r="D3" s="83"/>
      <c r="E3" s="83"/>
      <c r="F3" s="83"/>
      <c r="G3" s="83"/>
    </row>
    <row r="4" ht="18" customHeight="1">
      <c r="C4" s="2"/>
    </row>
    <row r="5" spans="1:3" ht="15.75">
      <c r="A5" s="18" t="s">
        <v>75</v>
      </c>
      <c r="B5" s="4"/>
      <c r="C5" s="2"/>
    </row>
    <row r="6" spans="1:3" ht="15">
      <c r="A6" s="19"/>
      <c r="B6" s="3"/>
      <c r="C6" s="2"/>
    </row>
    <row r="7" spans="1:2" ht="12.75">
      <c r="A7" s="39" t="s">
        <v>76</v>
      </c>
      <c r="B7" s="40" t="s">
        <v>77</v>
      </c>
    </row>
    <row r="8" spans="2:7" ht="12.75">
      <c r="B8" s="83" t="s">
        <v>164</v>
      </c>
      <c r="C8" s="83"/>
      <c r="D8" s="83"/>
      <c r="E8" s="83"/>
      <c r="F8" s="83"/>
      <c r="G8" s="83"/>
    </row>
    <row r="9" spans="2:7" ht="12.75">
      <c r="B9" s="42" t="s">
        <v>228</v>
      </c>
      <c r="C9" s="26"/>
      <c r="D9" s="26"/>
      <c r="E9" s="26"/>
      <c r="F9" s="26"/>
      <c r="G9" s="26"/>
    </row>
    <row r="11" spans="2:7" ht="12.75">
      <c r="B11" s="87" t="s">
        <v>165</v>
      </c>
      <c r="C11" s="87"/>
      <c r="D11" s="87"/>
      <c r="E11" s="87"/>
      <c r="F11" s="87"/>
      <c r="G11" s="87"/>
    </row>
    <row r="12" spans="2:7" ht="12.75">
      <c r="B12" s="87" t="s">
        <v>166</v>
      </c>
      <c r="C12" s="87"/>
      <c r="D12" s="87"/>
      <c r="E12" s="87"/>
      <c r="F12" s="87"/>
      <c r="G12" s="87"/>
    </row>
    <row r="13" spans="2:7" ht="12.75">
      <c r="B13" s="72" t="s">
        <v>167</v>
      </c>
      <c r="C13" s="65"/>
      <c r="D13" s="65"/>
      <c r="E13" s="65"/>
      <c r="F13" s="65"/>
      <c r="G13" s="65"/>
    </row>
    <row r="14" spans="2:7" ht="12.75">
      <c r="B14" s="72" t="s">
        <v>214</v>
      </c>
      <c r="C14" s="65"/>
      <c r="D14" s="65"/>
      <c r="E14" s="65"/>
      <c r="F14" s="65"/>
      <c r="G14" s="65"/>
    </row>
    <row r="16" spans="1:2" ht="12.75">
      <c r="A16" s="39" t="s">
        <v>78</v>
      </c>
      <c r="B16" s="40" t="s">
        <v>79</v>
      </c>
    </row>
    <row r="17" spans="2:7" ht="12.75">
      <c r="B17" s="83" t="s">
        <v>215</v>
      </c>
      <c r="C17" s="83"/>
      <c r="D17" s="83"/>
      <c r="E17" s="83"/>
      <c r="F17" s="83"/>
      <c r="G17" s="83"/>
    </row>
    <row r="18" ht="12.75">
      <c r="B18" s="1" t="s">
        <v>168</v>
      </c>
    </row>
    <row r="20" spans="1:2" ht="12.75">
      <c r="A20" s="39" t="s">
        <v>80</v>
      </c>
      <c r="B20" s="40" t="s">
        <v>81</v>
      </c>
    </row>
    <row r="21" spans="2:7" ht="12.75">
      <c r="B21" s="83" t="s">
        <v>234</v>
      </c>
      <c r="C21" s="83"/>
      <c r="D21" s="83"/>
      <c r="E21" s="83"/>
      <c r="F21" s="83"/>
      <c r="G21" s="83"/>
    </row>
    <row r="22" spans="2:7" ht="12.75">
      <c r="B22" s="26" t="s">
        <v>235</v>
      </c>
      <c r="C22" s="26"/>
      <c r="D22" s="26"/>
      <c r="E22" s="26"/>
      <c r="F22" s="26"/>
      <c r="G22" s="26"/>
    </row>
    <row r="24" spans="1:2" ht="12.75">
      <c r="A24" s="39" t="s">
        <v>82</v>
      </c>
      <c r="B24" s="40" t="s">
        <v>83</v>
      </c>
    </row>
    <row r="25" spans="2:7" ht="12.75">
      <c r="B25" s="83" t="s">
        <v>169</v>
      </c>
      <c r="C25" s="83"/>
      <c r="D25" s="83"/>
      <c r="E25" s="83"/>
      <c r="F25" s="83"/>
      <c r="G25" s="83"/>
    </row>
    <row r="26" spans="2:7" ht="12.75">
      <c r="B26" s="26" t="s">
        <v>216</v>
      </c>
      <c r="C26" s="26"/>
      <c r="D26" s="26"/>
      <c r="E26" s="26"/>
      <c r="F26" s="26"/>
      <c r="G26" s="26"/>
    </row>
    <row r="28" spans="1:2" ht="12.75">
      <c r="A28" s="39" t="s">
        <v>84</v>
      </c>
      <c r="B28" s="40" t="s">
        <v>85</v>
      </c>
    </row>
    <row r="29" spans="2:7" ht="12.75">
      <c r="B29" s="83" t="s">
        <v>86</v>
      </c>
      <c r="C29" s="83"/>
      <c r="D29" s="83"/>
      <c r="E29" s="83"/>
      <c r="F29" s="83"/>
      <c r="G29" s="83"/>
    </row>
    <row r="31" spans="1:2" ht="12.75">
      <c r="A31" s="39" t="s">
        <v>87</v>
      </c>
      <c r="B31" s="40" t="s">
        <v>88</v>
      </c>
    </row>
    <row r="32" spans="2:7" ht="12.75">
      <c r="B32" s="83" t="s">
        <v>170</v>
      </c>
      <c r="C32" s="83"/>
      <c r="D32" s="83"/>
      <c r="E32" s="83"/>
      <c r="F32" s="83"/>
      <c r="G32" s="83"/>
    </row>
    <row r="33" spans="2:7" ht="12.75">
      <c r="B33" s="26" t="s">
        <v>171</v>
      </c>
      <c r="C33" s="26"/>
      <c r="D33" s="26"/>
      <c r="E33" s="26"/>
      <c r="F33" s="26"/>
      <c r="G33" s="26"/>
    </row>
    <row r="34" spans="1:7" ht="12.75">
      <c r="A34" s="2"/>
      <c r="B34" s="65"/>
      <c r="C34" s="65"/>
      <c r="D34" s="65"/>
      <c r="E34" s="66" t="s">
        <v>149</v>
      </c>
      <c r="F34" s="66"/>
      <c r="G34" s="66" t="s">
        <v>4</v>
      </c>
    </row>
    <row r="35" spans="1:7" ht="12.75">
      <c r="A35" s="2"/>
      <c r="B35" s="65"/>
      <c r="C35" s="65"/>
      <c r="D35" s="65"/>
      <c r="E35" s="66" t="s">
        <v>150</v>
      </c>
      <c r="F35" s="65"/>
      <c r="G35" s="65"/>
    </row>
    <row r="36" spans="1:7" ht="12.75">
      <c r="A36" s="2"/>
      <c r="B36" s="65" t="s">
        <v>151</v>
      </c>
      <c r="C36" s="65"/>
      <c r="D36" s="65"/>
      <c r="E36" s="67">
        <v>728</v>
      </c>
      <c r="F36" s="68"/>
      <c r="G36" s="67">
        <v>728</v>
      </c>
    </row>
    <row r="37" spans="2:7" ht="12.75">
      <c r="B37" s="69"/>
      <c r="C37" s="69"/>
      <c r="D37" s="69"/>
      <c r="E37" s="69"/>
      <c r="F37" s="69"/>
      <c r="G37" s="69"/>
    </row>
    <row r="38" spans="1:2" ht="12.75">
      <c r="A38" s="39" t="s">
        <v>89</v>
      </c>
      <c r="B38" s="40" t="s">
        <v>90</v>
      </c>
    </row>
    <row r="39" spans="2:7" ht="12.75">
      <c r="B39" s="83" t="s">
        <v>221</v>
      </c>
      <c r="C39" s="83"/>
      <c r="D39" s="83"/>
      <c r="E39" s="83"/>
      <c r="F39" s="83"/>
      <c r="G39" s="83"/>
    </row>
    <row r="41" spans="1:2" ht="12.75">
      <c r="A41" s="39" t="s">
        <v>91</v>
      </c>
      <c r="B41" s="40" t="s">
        <v>92</v>
      </c>
    </row>
    <row r="42" spans="2:7" ht="12.75">
      <c r="B42" s="83" t="s">
        <v>172</v>
      </c>
      <c r="C42" s="83"/>
      <c r="D42" s="83"/>
      <c r="E42" s="83"/>
      <c r="F42" s="83"/>
      <c r="G42" s="83"/>
    </row>
    <row r="43" spans="2:7" ht="12.75">
      <c r="B43" s="26" t="s">
        <v>173</v>
      </c>
      <c r="C43" s="26"/>
      <c r="D43" s="26"/>
      <c r="E43" s="26"/>
      <c r="F43" s="26"/>
      <c r="G43" s="26"/>
    </row>
    <row r="45" spans="1:2" ht="12.75">
      <c r="A45" s="39" t="s">
        <v>93</v>
      </c>
      <c r="B45" s="40" t="s">
        <v>5</v>
      </c>
    </row>
    <row r="46" spans="2:7" ht="12.75">
      <c r="B46" s="83" t="s">
        <v>174</v>
      </c>
      <c r="C46" s="83"/>
      <c r="D46" s="83"/>
      <c r="E46" s="83"/>
      <c r="F46" s="83"/>
      <c r="G46" s="83"/>
    </row>
    <row r="47" spans="2:7" ht="12.75">
      <c r="B47" s="26" t="s">
        <v>175</v>
      </c>
      <c r="C47" s="26"/>
      <c r="D47" s="26"/>
      <c r="E47" s="26"/>
      <c r="F47" s="26"/>
      <c r="G47" s="26"/>
    </row>
    <row r="49" spans="1:2" ht="12.75">
      <c r="A49" s="39" t="s">
        <v>94</v>
      </c>
      <c r="B49" s="40" t="s">
        <v>95</v>
      </c>
    </row>
    <row r="50" spans="2:7" ht="12.75">
      <c r="B50" s="86" t="s">
        <v>141</v>
      </c>
      <c r="C50" s="86"/>
      <c r="D50" s="86"/>
      <c r="E50" s="86"/>
      <c r="F50" s="86"/>
      <c r="G50" s="86"/>
    </row>
    <row r="51" spans="2:7" ht="12.75">
      <c r="B51" s="44"/>
      <c r="C51" s="44"/>
      <c r="D51" s="44"/>
      <c r="E51" s="44"/>
      <c r="F51" s="44"/>
      <c r="G51" s="44"/>
    </row>
    <row r="52" spans="1:2" ht="12.75">
      <c r="A52" s="39" t="s">
        <v>96</v>
      </c>
      <c r="B52" s="40" t="s">
        <v>97</v>
      </c>
    </row>
    <row r="53" ht="12.75">
      <c r="B53" s="1" t="s">
        <v>98</v>
      </c>
    </row>
    <row r="55" spans="1:2" ht="12.75">
      <c r="A55" s="39" t="s">
        <v>99</v>
      </c>
      <c r="B55" s="40" t="s">
        <v>100</v>
      </c>
    </row>
    <row r="56" spans="2:7" ht="12.75">
      <c r="B56" s="85" t="s">
        <v>177</v>
      </c>
      <c r="C56" s="85"/>
      <c r="D56" s="85"/>
      <c r="E56" s="85"/>
      <c r="F56" s="85"/>
      <c r="G56" s="85"/>
    </row>
    <row r="57" spans="2:7" ht="12.75">
      <c r="B57" s="71" t="s">
        <v>176</v>
      </c>
      <c r="C57" s="71"/>
      <c r="D57" s="71"/>
      <c r="E57" s="71"/>
      <c r="F57" s="71"/>
      <c r="G57" s="71"/>
    </row>
    <row r="59" spans="1:2" ht="12.75">
      <c r="A59" s="39" t="s">
        <v>101</v>
      </c>
      <c r="B59" s="40" t="s">
        <v>102</v>
      </c>
    </row>
    <row r="60" spans="2:7" ht="12.75">
      <c r="B60" s="83" t="s">
        <v>178</v>
      </c>
      <c r="C60" s="83"/>
      <c r="D60" s="83"/>
      <c r="E60" s="83"/>
      <c r="F60" s="83"/>
      <c r="G60" s="83"/>
    </row>
    <row r="61" ht="12.75">
      <c r="B61" s="1" t="s">
        <v>179</v>
      </c>
    </row>
  </sheetData>
  <mergeCells count="16">
    <mergeCell ref="A2:G2"/>
    <mergeCell ref="B8:G8"/>
    <mergeCell ref="B11:G11"/>
    <mergeCell ref="B32:G32"/>
    <mergeCell ref="B17:G17"/>
    <mergeCell ref="B21:G21"/>
    <mergeCell ref="B25:G25"/>
    <mergeCell ref="B29:G29"/>
    <mergeCell ref="B12:G12"/>
    <mergeCell ref="A3:G3"/>
    <mergeCell ref="B60:G60"/>
    <mergeCell ref="B39:G39"/>
    <mergeCell ref="B42:G42"/>
    <mergeCell ref="B46:G46"/>
    <mergeCell ref="B56:G56"/>
    <mergeCell ref="B50:G50"/>
  </mergeCells>
  <printOptions horizontalCentered="1"/>
  <pageMargins left="0.75" right="0.75" top="1" bottom="1" header="0.5" footer="0.5"/>
  <pageSetup firstPageNumber="6" useFirstPageNumber="1" horizontalDpi="600" verticalDpi="600" orientation="portrait" paperSize="9" r:id="rId1"/>
  <headerFooter alignWithMargins="0">
    <oddFooter>&amp;R&amp;"Times New Roman,Regular"Page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3.7109375" style="1" customWidth="1"/>
    <col min="2" max="2" width="32.421875" style="1" customWidth="1"/>
    <col min="3" max="4" width="12.140625" style="1" customWidth="1"/>
    <col min="5" max="5" width="2.57421875" style="1" customWidth="1"/>
    <col min="6" max="7" width="12.421875" style="1" customWidth="1"/>
    <col min="8" max="16384" width="9.140625" style="1" customWidth="1"/>
  </cols>
  <sheetData>
    <row r="1" spans="1:3" ht="20.25">
      <c r="A1" s="17" t="str">
        <f>'BS'!1:1</f>
        <v>VTI VINTAGE BHD ( Company No. 589167-W )</v>
      </c>
      <c r="B1" s="5"/>
      <c r="C1" s="2"/>
    </row>
    <row r="2" spans="1:7" ht="16.5" customHeight="1">
      <c r="A2" s="81" t="str">
        <f>'BS'!A2</f>
        <v>UNAUDITED INTERIM FINANCIAL REPORT ON CONSOLIDATED RESULTS </v>
      </c>
      <c r="B2" s="83"/>
      <c r="C2" s="83"/>
      <c r="D2" s="83"/>
      <c r="E2" s="83"/>
      <c r="F2" s="83"/>
      <c r="G2" s="83"/>
    </row>
    <row r="3" spans="1:7" ht="16.5" customHeight="1">
      <c r="A3" s="81" t="str">
        <f>'BS'!A3</f>
        <v>FOR THE FIRST QUARTER ENDED 31 MARCH 2004</v>
      </c>
      <c r="B3" s="83"/>
      <c r="C3" s="83"/>
      <c r="D3" s="83"/>
      <c r="E3" s="83"/>
      <c r="F3" s="83"/>
      <c r="G3" s="83"/>
    </row>
    <row r="4" ht="18" customHeight="1">
      <c r="C4" s="2"/>
    </row>
    <row r="5" spans="1:3" ht="15.75">
      <c r="A5" s="18" t="s">
        <v>231</v>
      </c>
      <c r="B5" s="4"/>
      <c r="C5" s="2"/>
    </row>
    <row r="6" spans="1:3" ht="15">
      <c r="A6" s="19"/>
      <c r="B6" s="3"/>
      <c r="C6" s="2"/>
    </row>
    <row r="7" spans="1:2" ht="12.75">
      <c r="A7" s="39" t="s">
        <v>103</v>
      </c>
      <c r="B7" s="40" t="s">
        <v>104</v>
      </c>
    </row>
    <row r="8" spans="2:7" ht="12.75">
      <c r="B8" s="72" t="s">
        <v>240</v>
      </c>
      <c r="C8" s="80"/>
      <c r="D8" s="80"/>
      <c r="E8" s="80"/>
      <c r="F8" s="80"/>
      <c r="G8" s="80"/>
    </row>
    <row r="9" spans="2:7" ht="12.75">
      <c r="B9" s="42" t="s">
        <v>241</v>
      </c>
      <c r="C9" s="80"/>
      <c r="D9" s="80"/>
      <c r="E9" s="80"/>
      <c r="F9" s="80"/>
      <c r="G9" s="80"/>
    </row>
    <row r="10" spans="2:7" ht="12.75">
      <c r="B10" s="42" t="s">
        <v>242</v>
      </c>
      <c r="C10" s="80"/>
      <c r="D10" s="80"/>
      <c r="E10" s="80"/>
      <c r="F10" s="80"/>
      <c r="G10" s="80"/>
    </row>
    <row r="12" spans="1:2" ht="12.75">
      <c r="A12" s="39" t="s">
        <v>105</v>
      </c>
      <c r="B12" s="40" t="s">
        <v>106</v>
      </c>
    </row>
    <row r="13" spans="1:7" ht="12.75">
      <c r="A13" s="39"/>
      <c r="B13" s="40"/>
      <c r="D13" s="41" t="s">
        <v>152</v>
      </c>
      <c r="E13" s="5"/>
      <c r="F13" s="5"/>
      <c r="G13" s="41" t="s">
        <v>153</v>
      </c>
    </row>
    <row r="14" spans="1:7" ht="12.75">
      <c r="A14" s="39"/>
      <c r="B14" s="40"/>
      <c r="D14" s="43" t="s">
        <v>200</v>
      </c>
      <c r="G14" s="43" t="s">
        <v>3</v>
      </c>
    </row>
    <row r="15" spans="1:7" ht="12.75">
      <c r="A15" s="39"/>
      <c r="B15" s="40"/>
      <c r="D15" s="9" t="s">
        <v>154</v>
      </c>
      <c r="G15" s="9" t="s">
        <v>154</v>
      </c>
    </row>
    <row r="16" spans="1:7" s="14" customFormat="1" ht="16.5" customHeight="1">
      <c r="A16" s="57"/>
      <c r="B16" s="58" t="s">
        <v>31</v>
      </c>
      <c r="D16" s="73">
        <f>'P&amp;L'!C13</f>
        <v>7653</v>
      </c>
      <c r="E16" s="16"/>
      <c r="F16" s="16"/>
      <c r="G16" s="73">
        <v>10567</v>
      </c>
    </row>
    <row r="17" spans="1:7" s="14" customFormat="1" ht="16.5" customHeight="1">
      <c r="A17" s="57"/>
      <c r="B17" s="58" t="s">
        <v>155</v>
      </c>
      <c r="D17" s="74">
        <f>'P&amp;L'!C24</f>
        <v>1691</v>
      </c>
      <c r="E17" s="16"/>
      <c r="F17" s="16"/>
      <c r="G17" s="74">
        <v>1705</v>
      </c>
    </row>
    <row r="18" spans="1:7" ht="12.75">
      <c r="A18" s="39"/>
      <c r="B18" s="40"/>
      <c r="D18" s="7"/>
      <c r="E18" s="7"/>
      <c r="F18" s="7"/>
      <c r="G18" s="7"/>
    </row>
    <row r="19" spans="2:7" ht="12.75">
      <c r="B19" s="87" t="s">
        <v>232</v>
      </c>
      <c r="C19" s="87"/>
      <c r="D19" s="87"/>
      <c r="E19" s="87"/>
      <c r="F19" s="87"/>
      <c r="G19" s="87"/>
    </row>
    <row r="20" spans="2:7" ht="12.75">
      <c r="B20" s="72" t="s">
        <v>237</v>
      </c>
      <c r="C20" s="79"/>
      <c r="D20" s="79"/>
      <c r="E20" s="79"/>
      <c r="F20" s="79"/>
      <c r="G20" s="79"/>
    </row>
    <row r="21" spans="2:7" ht="12.75">
      <c r="B21" s="72" t="s">
        <v>238</v>
      </c>
      <c r="C21" s="79"/>
      <c r="D21" s="79"/>
      <c r="E21" s="79"/>
      <c r="F21" s="79"/>
      <c r="G21" s="79"/>
    </row>
    <row r="22" spans="2:7" ht="12.75">
      <c r="B22" s="72" t="s">
        <v>239</v>
      </c>
      <c r="C22" s="79"/>
      <c r="D22" s="79"/>
      <c r="E22" s="79"/>
      <c r="F22" s="79"/>
      <c r="G22" s="79"/>
    </row>
    <row r="23" spans="2:7" ht="12.75">
      <c r="B23" s="69"/>
      <c r="C23" s="69"/>
      <c r="D23" s="69"/>
      <c r="E23" s="69"/>
      <c r="F23" s="69"/>
      <c r="G23" s="69"/>
    </row>
    <row r="24" spans="1:7" ht="12.75">
      <c r="A24" s="39" t="s">
        <v>107</v>
      </c>
      <c r="B24" s="78" t="s">
        <v>108</v>
      </c>
      <c r="C24" s="69"/>
      <c r="D24" s="69"/>
      <c r="E24" s="69"/>
      <c r="F24" s="69"/>
      <c r="G24" s="69"/>
    </row>
    <row r="25" spans="2:7" ht="12.75">
      <c r="B25" s="72" t="s">
        <v>244</v>
      </c>
      <c r="C25" s="72"/>
      <c r="D25" s="72"/>
      <c r="E25" s="72"/>
      <c r="F25" s="72"/>
      <c r="G25" s="72"/>
    </row>
    <row r="26" spans="2:7" ht="12.75">
      <c r="B26" s="72" t="s">
        <v>243</v>
      </c>
      <c r="C26" s="72"/>
      <c r="D26" s="72"/>
      <c r="E26" s="72"/>
      <c r="F26" s="72"/>
      <c r="G26" s="72"/>
    </row>
    <row r="27" spans="2:7" ht="12.75">
      <c r="B27" s="69"/>
      <c r="C27" s="69"/>
      <c r="D27" s="69"/>
      <c r="E27" s="69"/>
      <c r="F27" s="69"/>
      <c r="G27" s="69"/>
    </row>
    <row r="28" spans="1:7" ht="12.75">
      <c r="A28" s="39" t="s">
        <v>109</v>
      </c>
      <c r="B28" s="78" t="s">
        <v>110</v>
      </c>
      <c r="C28" s="69"/>
      <c r="D28" s="69"/>
      <c r="E28" s="69"/>
      <c r="F28" s="69"/>
      <c r="G28" s="69"/>
    </row>
    <row r="29" spans="2:7" ht="12.75">
      <c r="B29" s="87" t="s">
        <v>229</v>
      </c>
      <c r="C29" s="87"/>
      <c r="D29" s="87"/>
      <c r="E29" s="87"/>
      <c r="F29" s="87"/>
      <c r="G29" s="87"/>
    </row>
    <row r="30" spans="2:7" ht="12.75">
      <c r="B30" s="26"/>
      <c r="C30" s="26"/>
      <c r="D30" s="26"/>
      <c r="E30" s="26"/>
      <c r="F30" s="26"/>
      <c r="G30" s="26"/>
    </row>
    <row r="31" spans="1:2" ht="12.75">
      <c r="A31" s="39" t="s">
        <v>111</v>
      </c>
      <c r="B31" s="40" t="s">
        <v>35</v>
      </c>
    </row>
    <row r="32" spans="1:7" ht="12.75">
      <c r="A32" s="39"/>
      <c r="B32" s="40"/>
      <c r="C32" s="84" t="s">
        <v>27</v>
      </c>
      <c r="D32" s="84"/>
      <c r="F32" s="84" t="s">
        <v>29</v>
      </c>
      <c r="G32" s="84"/>
    </row>
    <row r="33" spans="1:7" ht="12.75">
      <c r="A33" s="39"/>
      <c r="B33" s="40"/>
      <c r="C33" s="84" t="s">
        <v>28</v>
      </c>
      <c r="D33" s="84"/>
      <c r="F33" s="84" t="s">
        <v>28</v>
      </c>
      <c r="G33" s="84"/>
    </row>
    <row r="34" spans="1:7" ht="12.75">
      <c r="A34" s="39"/>
      <c r="B34" s="40"/>
      <c r="C34" s="20" t="s">
        <v>204</v>
      </c>
      <c r="D34" s="20" t="s">
        <v>204</v>
      </c>
      <c r="E34" s="2"/>
      <c r="F34" s="20" t="s">
        <v>204</v>
      </c>
      <c r="G34" s="20" t="s">
        <v>204</v>
      </c>
    </row>
    <row r="35" spans="1:7" ht="12.75">
      <c r="A35" s="39"/>
      <c r="B35" s="40"/>
      <c r="C35" s="9">
        <v>2004</v>
      </c>
      <c r="D35" s="9">
        <v>2003</v>
      </c>
      <c r="E35" s="2"/>
      <c r="F35" s="9">
        <v>2004</v>
      </c>
      <c r="G35" s="9">
        <v>2003</v>
      </c>
    </row>
    <row r="36" spans="1:7" ht="12.75">
      <c r="A36" s="39"/>
      <c r="B36" s="5"/>
      <c r="C36" s="9" t="s">
        <v>4</v>
      </c>
      <c r="D36" s="9" t="s">
        <v>4</v>
      </c>
      <c r="E36" s="2"/>
      <c r="F36" s="9" t="s">
        <v>4</v>
      </c>
      <c r="G36" s="9" t="s">
        <v>4</v>
      </c>
    </row>
    <row r="37" spans="1:2" ht="12.75">
      <c r="A37" s="39"/>
      <c r="B37" s="1" t="s">
        <v>112</v>
      </c>
    </row>
    <row r="38" spans="1:8" ht="12.75">
      <c r="A38" s="39"/>
      <c r="B38" s="1" t="s">
        <v>113</v>
      </c>
      <c r="C38" s="7">
        <v>-290</v>
      </c>
      <c r="D38" s="7">
        <v>0</v>
      </c>
      <c r="E38" s="7"/>
      <c r="F38" s="7">
        <v>-290</v>
      </c>
      <c r="G38" s="7">
        <v>0</v>
      </c>
      <c r="H38" s="7"/>
    </row>
    <row r="39" spans="1:8" ht="12.75">
      <c r="A39" s="39"/>
      <c r="B39" s="1" t="s">
        <v>114</v>
      </c>
      <c r="C39" s="7">
        <v>0</v>
      </c>
      <c r="D39" s="7">
        <v>0</v>
      </c>
      <c r="E39" s="7"/>
      <c r="F39" s="7">
        <v>0</v>
      </c>
      <c r="G39" s="7">
        <v>0</v>
      </c>
      <c r="H39" s="7"/>
    </row>
    <row r="40" spans="1:8" ht="12.75">
      <c r="A40" s="39"/>
      <c r="B40" s="1" t="s">
        <v>148</v>
      </c>
      <c r="C40" s="7">
        <v>0</v>
      </c>
      <c r="D40" s="7">
        <v>0</v>
      </c>
      <c r="E40" s="7"/>
      <c r="F40" s="7">
        <v>0</v>
      </c>
      <c r="G40" s="7">
        <v>0</v>
      </c>
      <c r="H40" s="7"/>
    </row>
    <row r="41" spans="1:8" ht="18" customHeight="1">
      <c r="A41" s="39"/>
      <c r="C41" s="36">
        <f>SUM(C37:C40)</f>
        <v>-290</v>
      </c>
      <c r="D41" s="36">
        <f>SUM(D37:D40)</f>
        <v>0</v>
      </c>
      <c r="E41" s="7"/>
      <c r="F41" s="36">
        <f>SUM(F37:F40)</f>
        <v>-290</v>
      </c>
      <c r="G41" s="36">
        <f>SUM(G37:G40)</f>
        <v>0</v>
      </c>
      <c r="H41" s="7"/>
    </row>
    <row r="42" spans="1:8" ht="12.75">
      <c r="A42" s="39"/>
      <c r="C42" s="13"/>
      <c r="D42" s="13"/>
      <c r="E42" s="7"/>
      <c r="F42" s="13"/>
      <c r="G42" s="13"/>
      <c r="H42" s="7"/>
    </row>
    <row r="43" spans="1:8" ht="12.75">
      <c r="A43" s="39"/>
      <c r="B43" s="1" t="s">
        <v>227</v>
      </c>
      <c r="C43" s="13"/>
      <c r="D43" s="13"/>
      <c r="E43" s="7"/>
      <c r="F43" s="13"/>
      <c r="G43" s="13"/>
      <c r="H43" s="7"/>
    </row>
    <row r="44" spans="1:8" ht="12.75">
      <c r="A44" s="39"/>
      <c r="B44" s="1" t="s">
        <v>226</v>
      </c>
      <c r="C44" s="13"/>
      <c r="D44" s="13"/>
      <c r="E44" s="7"/>
      <c r="F44" s="13"/>
      <c r="G44" s="13"/>
      <c r="H44" s="7"/>
    </row>
    <row r="45" spans="3:8" ht="12.75">
      <c r="C45" s="7"/>
      <c r="D45" s="7"/>
      <c r="E45" s="7"/>
      <c r="F45" s="7"/>
      <c r="G45" s="7"/>
      <c r="H45" s="7"/>
    </row>
    <row r="46" spans="1:2" ht="12.75">
      <c r="A46" s="39" t="s">
        <v>115</v>
      </c>
      <c r="B46" s="40" t="s">
        <v>116</v>
      </c>
    </row>
    <row r="47" spans="2:7" ht="12.75">
      <c r="B47" s="83" t="s">
        <v>117</v>
      </c>
      <c r="C47" s="83"/>
      <c r="D47" s="83"/>
      <c r="E47" s="83"/>
      <c r="F47" s="83"/>
      <c r="G47" s="83"/>
    </row>
    <row r="49" spans="1:2" ht="12.75">
      <c r="A49" s="39" t="s">
        <v>118</v>
      </c>
      <c r="B49" s="40" t="s">
        <v>119</v>
      </c>
    </row>
    <row r="50" spans="2:7" ht="12.75">
      <c r="B50" s="83" t="s">
        <v>120</v>
      </c>
      <c r="C50" s="83"/>
      <c r="D50" s="83"/>
      <c r="E50" s="83"/>
      <c r="F50" s="83"/>
      <c r="G50" s="83"/>
    </row>
    <row r="52" spans="1:2" ht="12.75">
      <c r="A52" s="39" t="s">
        <v>121</v>
      </c>
      <c r="B52" s="40" t="s">
        <v>156</v>
      </c>
    </row>
    <row r="53" spans="1:2" ht="13.5">
      <c r="A53" s="39"/>
      <c r="B53" s="45" t="s">
        <v>157</v>
      </c>
    </row>
    <row r="54" spans="2:7" ht="12.75">
      <c r="B54" s="83" t="s">
        <v>225</v>
      </c>
      <c r="C54" s="83"/>
      <c r="D54" s="83"/>
      <c r="E54" s="83"/>
      <c r="F54" s="83"/>
      <c r="G54" s="83"/>
    </row>
    <row r="55" spans="2:7" ht="12.75">
      <c r="B55" s="42" t="s">
        <v>219</v>
      </c>
      <c r="C55" s="26"/>
      <c r="D55" s="26"/>
      <c r="E55" s="26"/>
      <c r="F55" s="26"/>
      <c r="G55" s="26"/>
    </row>
    <row r="56" spans="2:7" ht="12.75">
      <c r="B56" s="42" t="s">
        <v>220</v>
      </c>
      <c r="C56" s="26"/>
      <c r="D56" s="26"/>
      <c r="E56" s="26"/>
      <c r="F56" s="26"/>
      <c r="G56" s="26"/>
    </row>
    <row r="57" spans="2:7" ht="12.75">
      <c r="B57" s="42" t="s">
        <v>236</v>
      </c>
      <c r="C57" s="26"/>
      <c r="D57" s="26"/>
      <c r="E57" s="26"/>
      <c r="F57" s="26"/>
      <c r="G57" s="26"/>
    </row>
    <row r="58" spans="2:7" ht="12.75">
      <c r="B58" s="26"/>
      <c r="C58" s="26"/>
      <c r="D58" s="26"/>
      <c r="E58" s="26"/>
      <c r="F58" s="26"/>
      <c r="G58" s="26"/>
    </row>
    <row r="59" spans="2:7" ht="13.5">
      <c r="B59" s="60" t="s">
        <v>158</v>
      </c>
      <c r="C59" s="26"/>
      <c r="D59" s="26"/>
      <c r="E59" s="26"/>
      <c r="F59" s="26"/>
      <c r="G59" s="26"/>
    </row>
    <row r="60" spans="2:7" ht="12.75" customHeight="1">
      <c r="B60" s="60"/>
      <c r="C60" s="26"/>
      <c r="D60" s="62" t="s">
        <v>161</v>
      </c>
      <c r="E60" s="61"/>
      <c r="F60" s="61"/>
      <c r="G60" s="62" t="s">
        <v>159</v>
      </c>
    </row>
    <row r="61" spans="2:7" ht="13.5">
      <c r="B61" s="60"/>
      <c r="C61" s="26"/>
      <c r="D61" s="70" t="s">
        <v>230</v>
      </c>
      <c r="E61" s="61"/>
      <c r="F61" s="61"/>
      <c r="G61" s="62" t="s">
        <v>160</v>
      </c>
    </row>
    <row r="62" spans="2:7" ht="13.5">
      <c r="B62" s="60"/>
      <c r="C62" s="26"/>
      <c r="D62" s="9" t="s">
        <v>4</v>
      </c>
      <c r="E62" s="59"/>
      <c r="F62" s="59"/>
      <c r="G62" s="9" t="s">
        <v>4</v>
      </c>
    </row>
    <row r="63" spans="2:7" ht="12.75">
      <c r="B63" s="42" t="s">
        <v>180</v>
      </c>
      <c r="C63" s="42"/>
      <c r="D63" s="75"/>
      <c r="E63" s="56"/>
      <c r="F63" s="56"/>
      <c r="G63" s="75"/>
    </row>
    <row r="64" spans="2:7" ht="12.75">
      <c r="B64" s="42" t="s">
        <v>181</v>
      </c>
      <c r="C64" s="42"/>
      <c r="D64" s="64">
        <v>7000</v>
      </c>
      <c r="E64" s="27"/>
      <c r="F64" s="27"/>
      <c r="G64" s="64">
        <v>4523</v>
      </c>
    </row>
    <row r="65" spans="2:7" ht="12.75">
      <c r="B65" s="26" t="s">
        <v>162</v>
      </c>
      <c r="C65" s="26"/>
      <c r="D65" s="64">
        <v>1000</v>
      </c>
      <c r="E65" s="27"/>
      <c r="F65" s="27"/>
      <c r="G65" s="64">
        <v>1000</v>
      </c>
    </row>
    <row r="66" spans="2:7" ht="12.75">
      <c r="B66" s="26" t="s">
        <v>163</v>
      </c>
      <c r="C66" s="26"/>
      <c r="D66" s="27">
        <v>2000</v>
      </c>
      <c r="E66" s="27"/>
      <c r="F66" s="27"/>
      <c r="G66" s="27">
        <v>2000</v>
      </c>
    </row>
    <row r="67" spans="2:7" ht="12.75">
      <c r="B67" s="26"/>
      <c r="C67" s="26"/>
      <c r="D67" s="63">
        <f>SUM(D63:D66)</f>
        <v>10000</v>
      </c>
      <c r="E67" s="27"/>
      <c r="F67" s="27"/>
      <c r="G67" s="63">
        <f>SUM(G63:G66)</f>
        <v>7523</v>
      </c>
    </row>
    <row r="69" spans="1:2" ht="12.75">
      <c r="A69" s="39" t="s">
        <v>122</v>
      </c>
      <c r="B69" s="40" t="s">
        <v>123</v>
      </c>
    </row>
    <row r="70" spans="1:7" ht="12.75">
      <c r="A70" s="39"/>
      <c r="B70" s="40"/>
      <c r="C70" s="88" t="s">
        <v>200</v>
      </c>
      <c r="D70" s="89"/>
      <c r="E70" s="5"/>
      <c r="F70" s="88" t="s">
        <v>199</v>
      </c>
      <c r="G70" s="89"/>
    </row>
    <row r="71" spans="1:7" ht="12.75">
      <c r="A71" s="39"/>
      <c r="D71" s="9" t="s">
        <v>4</v>
      </c>
      <c r="G71" s="9" t="s">
        <v>4</v>
      </c>
    </row>
    <row r="72" spans="1:7" ht="12.75">
      <c r="A72" s="39"/>
      <c r="B72" s="1" t="s">
        <v>124</v>
      </c>
      <c r="D72" s="9"/>
      <c r="G72" s="9"/>
    </row>
    <row r="73" spans="2:7" ht="12.75">
      <c r="B73" s="42" t="s">
        <v>125</v>
      </c>
      <c r="C73" s="42"/>
      <c r="D73" s="56">
        <v>3136</v>
      </c>
      <c r="E73" s="42"/>
      <c r="F73" s="42"/>
      <c r="G73" s="56">
        <v>0</v>
      </c>
    </row>
    <row r="74" spans="2:7" ht="12.75">
      <c r="B74" s="42" t="s">
        <v>126</v>
      </c>
      <c r="C74" s="42"/>
      <c r="D74" s="56">
        <v>0</v>
      </c>
      <c r="E74" s="42"/>
      <c r="F74" s="42"/>
      <c r="G74" s="56">
        <v>0</v>
      </c>
    </row>
    <row r="75" spans="4:7" s="14" customFormat="1" ht="18" customHeight="1">
      <c r="D75" s="15">
        <f>SUM(D73:D74)</f>
        <v>3136</v>
      </c>
      <c r="E75" s="16"/>
      <c r="F75" s="16"/>
      <c r="G75" s="15">
        <f>SUM(G73:G74)</f>
        <v>0</v>
      </c>
    </row>
    <row r="76" spans="2:7" ht="12.75">
      <c r="B76" s="1" t="s">
        <v>127</v>
      </c>
      <c r="C76" s="42"/>
      <c r="D76" s="42"/>
      <c r="E76" s="42"/>
      <c r="F76" s="42"/>
      <c r="G76" s="42"/>
    </row>
    <row r="77" spans="2:7" ht="12.75">
      <c r="B77" s="42" t="s">
        <v>125</v>
      </c>
      <c r="C77" s="42"/>
      <c r="D77" s="56">
        <v>5558</v>
      </c>
      <c r="E77" s="42"/>
      <c r="F77" s="42"/>
      <c r="G77" s="56">
        <v>0</v>
      </c>
    </row>
    <row r="78" spans="2:7" ht="12.75">
      <c r="B78" s="42" t="s">
        <v>126</v>
      </c>
      <c r="C78" s="42"/>
      <c r="D78" s="56">
        <v>0</v>
      </c>
      <c r="E78" s="42"/>
      <c r="F78" s="42"/>
      <c r="G78" s="56">
        <v>0</v>
      </c>
    </row>
    <row r="79" spans="4:7" s="14" customFormat="1" ht="18" customHeight="1">
      <c r="D79" s="15">
        <f>SUM(D77:D78)</f>
        <v>5558</v>
      </c>
      <c r="E79" s="16"/>
      <c r="F79" s="16"/>
      <c r="G79" s="15">
        <f>SUM(G77:G78)</f>
        <v>0</v>
      </c>
    </row>
    <row r="81" spans="1:2" ht="12.75">
      <c r="A81" s="39" t="s">
        <v>128</v>
      </c>
      <c r="B81" s="40" t="s">
        <v>224</v>
      </c>
    </row>
    <row r="82" spans="2:7" ht="12.75">
      <c r="B82" s="86" t="s">
        <v>129</v>
      </c>
      <c r="C82" s="86"/>
      <c r="D82" s="86"/>
      <c r="E82" s="86"/>
      <c r="F82" s="86"/>
      <c r="G82" s="86"/>
    </row>
    <row r="84" spans="1:2" ht="12.75">
      <c r="A84" s="39" t="s">
        <v>130</v>
      </c>
      <c r="B84" s="40" t="s">
        <v>131</v>
      </c>
    </row>
    <row r="85" ht="12.75">
      <c r="B85" s="1" t="s">
        <v>132</v>
      </c>
    </row>
    <row r="87" spans="1:2" ht="12.75">
      <c r="A87" s="39" t="s">
        <v>133</v>
      </c>
      <c r="B87" s="40" t="s">
        <v>134</v>
      </c>
    </row>
    <row r="88" spans="1:7" ht="12.75">
      <c r="A88" s="39"/>
      <c r="B88" s="83" t="s">
        <v>223</v>
      </c>
      <c r="C88" s="83"/>
      <c r="D88" s="83"/>
      <c r="E88" s="83"/>
      <c r="F88" s="83"/>
      <c r="G88" s="83"/>
    </row>
    <row r="89" spans="1:7" ht="12.75">
      <c r="A89" s="39"/>
      <c r="B89" s="42" t="s">
        <v>218</v>
      </c>
      <c r="C89" s="26"/>
      <c r="D89" s="26"/>
      <c r="E89" s="26"/>
      <c r="F89" s="26"/>
      <c r="G89" s="26"/>
    </row>
    <row r="90" spans="2:7" ht="12.75" customHeight="1">
      <c r="B90" s="42" t="s">
        <v>217</v>
      </c>
      <c r="C90" s="26"/>
      <c r="D90" s="26"/>
      <c r="E90" s="26"/>
      <c r="F90" s="26"/>
      <c r="G90" s="26"/>
    </row>
    <row r="92" spans="1:2" ht="12.75">
      <c r="A92" s="39" t="s">
        <v>135</v>
      </c>
      <c r="B92" s="40" t="s">
        <v>136</v>
      </c>
    </row>
    <row r="93" ht="13.5">
      <c r="B93" s="45" t="s">
        <v>136</v>
      </c>
    </row>
    <row r="94" spans="2:7" ht="12.75">
      <c r="B94" s="83" t="s">
        <v>182</v>
      </c>
      <c r="C94" s="83"/>
      <c r="D94" s="83"/>
      <c r="E94" s="83"/>
      <c r="F94" s="83"/>
      <c r="G94" s="83"/>
    </row>
    <row r="95" spans="2:7" ht="12.75">
      <c r="B95" s="42" t="s">
        <v>183</v>
      </c>
      <c r="C95" s="26"/>
      <c r="D95" s="26"/>
      <c r="E95" s="26"/>
      <c r="F95" s="26"/>
      <c r="G95" s="26"/>
    </row>
    <row r="96" spans="3:7" ht="12.75">
      <c r="C96" s="84" t="s">
        <v>27</v>
      </c>
      <c r="D96" s="84"/>
      <c r="E96" s="41"/>
      <c r="F96" s="84" t="s">
        <v>29</v>
      </c>
      <c r="G96" s="84"/>
    </row>
    <row r="97" spans="3:7" ht="12.75">
      <c r="C97" s="20" t="s">
        <v>204</v>
      </c>
      <c r="D97" s="20" t="s">
        <v>204</v>
      </c>
      <c r="E97" s="2"/>
      <c r="F97" s="20" t="s">
        <v>204</v>
      </c>
      <c r="G97" s="20" t="s">
        <v>204</v>
      </c>
    </row>
    <row r="98" spans="3:7" ht="12.75">
      <c r="C98" s="9">
        <v>2004</v>
      </c>
      <c r="D98" s="9">
        <v>2003</v>
      </c>
      <c r="E98" s="2"/>
      <c r="F98" s="9">
        <v>2004</v>
      </c>
      <c r="G98" s="9">
        <v>2003</v>
      </c>
    </row>
    <row r="99" spans="3:7" ht="12.75">
      <c r="C99" s="9"/>
      <c r="D99" s="9"/>
      <c r="E99" s="2"/>
      <c r="F99" s="9"/>
      <c r="G99" s="9"/>
    </row>
    <row r="100" spans="2:7" ht="12.75">
      <c r="B100" s="44" t="s">
        <v>222</v>
      </c>
      <c r="C100" s="8">
        <f>'P&amp;L'!C33</f>
        <v>1401</v>
      </c>
      <c r="D100" s="8">
        <f>'P&amp;L'!D33</f>
        <v>0</v>
      </c>
      <c r="F100" s="47">
        <v>1401</v>
      </c>
      <c r="G100" s="8">
        <v>0</v>
      </c>
    </row>
    <row r="101" ht="6" customHeight="1"/>
    <row r="102" spans="2:7" ht="12.75">
      <c r="B102" s="1" t="s">
        <v>145</v>
      </c>
      <c r="D102" s="7"/>
      <c r="E102" s="7"/>
      <c r="F102" s="7"/>
      <c r="G102" s="7"/>
    </row>
    <row r="103" spans="2:7" ht="12.75">
      <c r="B103" s="1" t="s">
        <v>144</v>
      </c>
      <c r="C103" s="8">
        <v>96041</v>
      </c>
      <c r="D103" s="8">
        <v>0</v>
      </c>
      <c r="E103" s="7"/>
      <c r="F103" s="8">
        <v>96041</v>
      </c>
      <c r="G103" s="8">
        <v>0</v>
      </c>
    </row>
    <row r="104" ht="6" customHeight="1"/>
    <row r="105" spans="2:7" ht="15" customHeight="1">
      <c r="B105" s="1" t="s">
        <v>137</v>
      </c>
      <c r="C105" s="46">
        <f>C100/C103*100</f>
        <v>1.458751991337033</v>
      </c>
      <c r="D105" s="46">
        <v>0</v>
      </c>
      <c r="E105" s="6"/>
      <c r="F105" s="46">
        <f>F100/F103*100</f>
        <v>1.458751991337033</v>
      </c>
      <c r="G105" s="46">
        <v>0</v>
      </c>
    </row>
    <row r="107" ht="13.5">
      <c r="B107" s="45" t="s">
        <v>138</v>
      </c>
    </row>
    <row r="108" spans="2:7" ht="12.75">
      <c r="B108" s="42" t="s">
        <v>233</v>
      </c>
      <c r="C108" s="42"/>
      <c r="D108" s="42"/>
      <c r="E108" s="42"/>
      <c r="F108" s="42"/>
      <c r="G108" s="42"/>
    </row>
    <row r="109" spans="2:7" ht="12.75">
      <c r="B109" s="42" t="s">
        <v>184</v>
      </c>
      <c r="C109" s="42"/>
      <c r="D109" s="42"/>
      <c r="E109" s="42"/>
      <c r="F109" s="42"/>
      <c r="G109" s="42"/>
    </row>
    <row r="110" spans="2:7" ht="12.75">
      <c r="B110" s="42" t="s">
        <v>185</v>
      </c>
      <c r="C110" s="42"/>
      <c r="D110" s="42"/>
      <c r="E110" s="42"/>
      <c r="F110" s="42"/>
      <c r="G110" s="42"/>
    </row>
    <row r="111" spans="3:7" ht="12.75">
      <c r="C111" s="84" t="s">
        <v>27</v>
      </c>
      <c r="D111" s="84"/>
      <c r="E111" s="41"/>
      <c r="F111" s="84" t="s">
        <v>29</v>
      </c>
      <c r="G111" s="84"/>
    </row>
    <row r="112" spans="3:7" ht="12.75">
      <c r="C112" s="49" t="str">
        <f>C97</f>
        <v>31 March</v>
      </c>
      <c r="D112" s="48" t="str">
        <f>D97</f>
        <v>31 March</v>
      </c>
      <c r="F112" s="49" t="str">
        <f>F97</f>
        <v>31 March</v>
      </c>
      <c r="G112" s="48" t="str">
        <f>G97</f>
        <v>31 March</v>
      </c>
    </row>
    <row r="113" spans="3:7" ht="12.75">
      <c r="C113" s="9">
        <f>C98</f>
        <v>2004</v>
      </c>
      <c r="D113" s="9">
        <f>D98</f>
        <v>2003</v>
      </c>
      <c r="F113" s="9">
        <f>F98</f>
        <v>2004</v>
      </c>
      <c r="G113" s="9">
        <f>G98</f>
        <v>2003</v>
      </c>
    </row>
    <row r="115" spans="2:7" ht="12.75">
      <c r="B115" s="44" t="s">
        <v>222</v>
      </c>
      <c r="C115" s="47">
        <f>C100</f>
        <v>1401</v>
      </c>
      <c r="D115" s="8">
        <f>D100</f>
        <v>0</v>
      </c>
      <c r="F115" s="47">
        <f>F100</f>
        <v>1401</v>
      </c>
      <c r="G115" s="8">
        <f>G100</f>
        <v>0</v>
      </c>
    </row>
    <row r="116" ht="6" customHeight="1"/>
    <row r="117" ht="12.75">
      <c r="B117" s="1" t="s">
        <v>145</v>
      </c>
    </row>
    <row r="118" spans="2:7" ht="12.75">
      <c r="B118" s="1" t="s">
        <v>144</v>
      </c>
      <c r="C118" s="50">
        <f>C103</f>
        <v>96041</v>
      </c>
      <c r="D118" s="13">
        <f>D103</f>
        <v>0</v>
      </c>
      <c r="E118" s="28"/>
      <c r="F118" s="51">
        <f>F103</f>
        <v>96041</v>
      </c>
      <c r="G118" s="13">
        <f>G103</f>
        <v>0</v>
      </c>
    </row>
    <row r="119" spans="2:7" ht="12.75">
      <c r="B119" s="1" t="s">
        <v>147</v>
      </c>
      <c r="D119" s="28"/>
      <c r="E119" s="28"/>
      <c r="F119" s="28"/>
      <c r="G119" s="28"/>
    </row>
    <row r="120" spans="2:7" ht="12.75">
      <c r="B120" s="1" t="s">
        <v>146</v>
      </c>
      <c r="C120" s="8">
        <v>1043</v>
      </c>
      <c r="D120" s="8">
        <v>0</v>
      </c>
      <c r="E120" s="7"/>
      <c r="F120" s="8">
        <v>1043</v>
      </c>
      <c r="G120" s="8">
        <v>0</v>
      </c>
    </row>
    <row r="121" ht="6" customHeight="1"/>
    <row r="122" spans="2:7" ht="15" customHeight="1">
      <c r="B122" s="1" t="s">
        <v>139</v>
      </c>
      <c r="C122" s="46">
        <f>C115/(C118+C120)*100</f>
        <v>1.4430802191916279</v>
      </c>
      <c r="D122" s="46">
        <v>0</v>
      </c>
      <c r="E122" s="6"/>
      <c r="F122" s="46">
        <f>F115/(F118+F120)*100</f>
        <v>1.4430802191916279</v>
      </c>
      <c r="G122" s="46">
        <v>0</v>
      </c>
    </row>
  </sheetData>
  <mergeCells count="20">
    <mergeCell ref="C96:D96"/>
    <mergeCell ref="F96:G96"/>
    <mergeCell ref="C111:D111"/>
    <mergeCell ref="F111:G111"/>
    <mergeCell ref="B88:G88"/>
    <mergeCell ref="A2:G2"/>
    <mergeCell ref="B50:G50"/>
    <mergeCell ref="B47:G47"/>
    <mergeCell ref="F33:G33"/>
    <mergeCell ref="B19:G19"/>
    <mergeCell ref="A3:G3"/>
    <mergeCell ref="B94:G94"/>
    <mergeCell ref="B54:G54"/>
    <mergeCell ref="B82:G82"/>
    <mergeCell ref="B29:G29"/>
    <mergeCell ref="C32:D32"/>
    <mergeCell ref="F32:G32"/>
    <mergeCell ref="C33:D33"/>
    <mergeCell ref="F70:G70"/>
    <mergeCell ref="C70:D70"/>
  </mergeCells>
  <printOptions horizontalCentered="1"/>
  <pageMargins left="0.65" right="0.65" top="1" bottom="1" header="0.5" footer="0.5"/>
  <pageSetup firstPageNumber="8" useFirstPageNumber="1" horizontalDpi="600" verticalDpi="600" orientation="portrait" paperSize="9" r:id="rId1"/>
  <headerFooter alignWithMargins="0">
    <oddFooter>&amp;R&amp;"Times New Roman,Regular"Page &amp;P</oddFooter>
  </headerFooter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 </cp:lastModifiedBy>
  <cp:lastPrinted>2004-05-26T08:00:39Z</cp:lastPrinted>
  <dcterms:created xsi:type="dcterms:W3CDTF">2004-01-28T08:39:12Z</dcterms:created>
  <dcterms:modified xsi:type="dcterms:W3CDTF">2004-05-27T08:01:31Z</dcterms:modified>
  <cp:category/>
  <cp:version/>
  <cp:contentType/>
  <cp:contentStatus/>
</cp:coreProperties>
</file>